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always" codeName="ThisWorkbook"/>
  <mc:AlternateContent xmlns:mc="http://schemas.openxmlformats.org/markup-compatibility/2006">
    <mc:Choice Requires="x15">
      <x15ac:absPath xmlns:x15ac="http://schemas.microsoft.com/office/spreadsheetml/2010/11/ac" url="C:\Users\Tcruz451\Downloads\"/>
    </mc:Choice>
  </mc:AlternateContent>
  <xr:revisionPtr revIDLastSave="0" documentId="13_ncr:1_{603A9590-C437-4026-8F72-022A4F51FAFF}" xr6:coauthVersionLast="47" xr6:coauthVersionMax="47" xr10:uidLastSave="{00000000-0000-0000-0000-000000000000}"/>
  <bookViews>
    <workbookView xWindow="-110" yWindow="-110" windowWidth="19420" windowHeight="10300" tabRatio="882" activeTab="26" xr2:uid="{00000000-000D-0000-FFFF-FFFF00000000}"/>
  </bookViews>
  <sheets>
    <sheet name="1. BASIC INFO &amp; START PAGE" sheetId="62" r:id="rId1"/>
    <sheet name="2. INVOICE" sheetId="56" r:id="rId2"/>
    <sheet name="3. DEPLOYED LABOR SUMMARY 1 " sheetId="66" r:id="rId3"/>
    <sheet name="3. DEPLOYED LABOR SUMMARY 2" sheetId="89" r:id="rId4"/>
    <sheet name="4. BACKFILL LABOR" sheetId="65" r:id="rId5"/>
    <sheet name="BACKFILL LABOR 2" sheetId="71" state="hidden" r:id="rId6"/>
    <sheet name="4. BACKFILL LABOR 2" sheetId="88" r:id="rId7"/>
    <sheet name="5. BENEFITS CALC" sheetId="55" r:id="rId8"/>
    <sheet name="6. Benefits Instructions" sheetId="69" r:id="rId9"/>
    <sheet name="7. TRAVEL SUMMARY 1" sheetId="83" r:id="rId10"/>
    <sheet name="7. TRAVEL SUMMARY 2" sheetId="90" r:id="rId11"/>
    <sheet name="8. EQUIPMENT" sheetId="25" r:id="rId12"/>
    <sheet name="TRAVEL 4" sheetId="75" state="hidden" r:id="rId13"/>
    <sheet name="TRAVEL 5" sheetId="76" state="hidden" r:id="rId14"/>
    <sheet name="TRAVEL 6" sheetId="77" state="hidden" r:id="rId15"/>
    <sheet name="TRAVEL 7" sheetId="78" state="hidden" r:id="rId16"/>
    <sheet name="TRAVEL 8" sheetId="79" state="hidden" r:id="rId17"/>
    <sheet name="TRAVEL 9" sheetId="80" state="hidden" r:id="rId18"/>
    <sheet name="TRAVEL 10" sheetId="81" state="hidden" r:id="rId19"/>
    <sheet name="EQUIPMENT 2" sheetId="82" state="hidden" r:id="rId20"/>
    <sheet name="MATERIALS 2" sheetId="72" state="hidden" r:id="rId21"/>
    <sheet name="MATERIALS 3" sheetId="73" state="hidden" r:id="rId22"/>
    <sheet name="9. MATERIALS" sheetId="32" r:id="rId23"/>
    <sheet name="10. RENTAL" sheetId="35" r:id="rId24"/>
    <sheet name="11. CONTRACT WORK" sheetId="60" r:id="rId25"/>
    <sheet name="12. Incident Hours Form" sheetId="63" r:id="rId26"/>
    <sheet name="13. Incident Mileage Form" sheetId="64" r:id="rId27"/>
  </sheets>
  <definedNames>
    <definedName name="_xlnm.Print_Area" localSheetId="0">'1. BASIC INFO &amp; START PAGE'!$A$1:$AG$41</definedName>
    <definedName name="_xlnm.Print_Area" localSheetId="23">'10. RENTAL'!$A$1:$K$37</definedName>
    <definedName name="_xlnm.Print_Area" localSheetId="24">'11. CONTRACT WORK'!$A$1:$J$27</definedName>
    <definedName name="_xlnm.Print_Area" localSheetId="1">'2. INVOICE'!$A$1:$W$54</definedName>
    <definedName name="_xlnm.Print_Area" localSheetId="2">'3. DEPLOYED LABOR SUMMARY 1 '!$A$1:$AB$78</definedName>
    <definedName name="_xlnm.Print_Area" localSheetId="3">'3. DEPLOYED LABOR SUMMARY 2'!$A$1:$AB$78</definedName>
    <definedName name="_xlnm.Print_Area" localSheetId="4">'4. BACKFILL LABOR'!$A$1:$AB$92</definedName>
    <definedName name="_xlnm.Print_Area" localSheetId="6">'4. BACKFILL LABOR 2'!$A$1:$AB$92</definedName>
    <definedName name="_xlnm.Print_Area" localSheetId="7">'5. BENEFITS CALC'!$A$1:$K$34</definedName>
    <definedName name="_xlnm.Print_Area" localSheetId="9">'7. TRAVEL SUMMARY 1'!$C$1:$AB$249</definedName>
    <definedName name="_xlnm.Print_Area" localSheetId="10">'7. TRAVEL SUMMARY 2'!$C$1:$AB$249</definedName>
    <definedName name="_xlnm.Print_Area" localSheetId="11">'8. EQUIPMENT'!$A$1:$Y$26</definedName>
    <definedName name="_xlnm.Print_Area" localSheetId="22">'9. MATERIALS'!$A$1:$K$31</definedName>
    <definedName name="_xlnm.Print_Area" localSheetId="5">'BACKFILL LABOR 2'!$A$1:$AB$68</definedName>
    <definedName name="_xlnm.Print_Area" localSheetId="19">'EQUIPMENT 2'!$A$1:$Y$30</definedName>
    <definedName name="_xlnm.Print_Area" localSheetId="20">'MATERIALS 2'!$A$1:$K$34</definedName>
    <definedName name="_xlnm.Print_Area" localSheetId="21">'MATERIALS 3'!$A$1:$K$34</definedName>
    <definedName name="_xlnm.Print_Area" localSheetId="18">'TRAVEL 10'!$A$1:$J$57</definedName>
    <definedName name="_xlnm.Print_Area" localSheetId="16">'TRAVEL 8'!$A$1:$J$57</definedName>
    <definedName name="_xlnm.Print_Area" localSheetId="17">'TRAVEL 9'!$A$1:$J$57</definedName>
    <definedName name="tblEquipCostCodes" localSheetId="2">#REF!</definedName>
    <definedName name="tblEquipCostCodes" localSheetId="3">#REF!</definedName>
    <definedName name="tblEquipCostCodes" localSheetId="9">#REF!</definedName>
    <definedName name="tblEquipCostCodes" localSheetId="10">#REF!</definedName>
    <definedName name="tblEquipCostCodes" localSheetId="5">#REF!</definedName>
    <definedName name="tblEquipCostCod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6" i="65" l="1"/>
  <c r="I34" i="56"/>
  <c r="E34" i="56" a="1"/>
  <c r="E34" i="56" s="1"/>
  <c r="I32" i="56"/>
  <c r="E32" i="56"/>
  <c r="E26" i="56"/>
  <c r="E24" i="56"/>
  <c r="H11" i="90"/>
  <c r="G11" i="89"/>
  <c r="AB193" i="83"/>
  <c r="AB193" i="90"/>
  <c r="B151" i="90"/>
  <c r="B19" i="90"/>
  <c r="B175" i="90"/>
  <c r="B169" i="90"/>
  <c r="B163" i="90"/>
  <c r="B157" i="90"/>
  <c r="Y180" i="90"/>
  <c r="Y179" i="90"/>
  <c r="Y178" i="90"/>
  <c r="Y177" i="90"/>
  <c r="Y176" i="90"/>
  <c r="Y175" i="90"/>
  <c r="Y174" i="90"/>
  <c r="Y173" i="90"/>
  <c r="Y172" i="90"/>
  <c r="Y171" i="90"/>
  <c r="Y170" i="90"/>
  <c r="Y169" i="90"/>
  <c r="AB169" i="90" s="1"/>
  <c r="Y168" i="90"/>
  <c r="Y167" i="90"/>
  <c r="Y166" i="90"/>
  <c r="Y165" i="90"/>
  <c r="Y164" i="90"/>
  <c r="Y163" i="90"/>
  <c r="Y162" i="90"/>
  <c r="Y161" i="90"/>
  <c r="Y160" i="90"/>
  <c r="Y159" i="90"/>
  <c r="Y158" i="90"/>
  <c r="Y157" i="90"/>
  <c r="AB157" i="90" s="1"/>
  <c r="B145" i="90"/>
  <c r="B139" i="90"/>
  <c r="B133" i="90"/>
  <c r="B127" i="90"/>
  <c r="B121" i="90"/>
  <c r="B115" i="90"/>
  <c r="B109" i="90"/>
  <c r="B103" i="90"/>
  <c r="B97" i="90"/>
  <c r="B91" i="90"/>
  <c r="B85" i="90"/>
  <c r="B79" i="90"/>
  <c r="B73" i="90"/>
  <c r="B67" i="90"/>
  <c r="B61" i="90"/>
  <c r="B55" i="90"/>
  <c r="B49" i="90"/>
  <c r="B187" i="90"/>
  <c r="B181" i="90"/>
  <c r="AB76" i="89"/>
  <c r="AB75" i="89"/>
  <c r="AB73" i="89"/>
  <c r="AB72" i="89"/>
  <c r="X74" i="89"/>
  <c r="X73" i="89"/>
  <c r="X72" i="89"/>
  <c r="X71" i="89"/>
  <c r="Z71" i="89" s="1"/>
  <c r="X70" i="89"/>
  <c r="Z70" i="89" s="1"/>
  <c r="Y69" i="89"/>
  <c r="Z69" i="89" s="1"/>
  <c r="X69" i="89"/>
  <c r="X68" i="89"/>
  <c r="Z68" i="89" s="1"/>
  <c r="X67" i="89"/>
  <c r="Z67" i="89" s="1"/>
  <c r="X66" i="89"/>
  <c r="Z66" i="89" s="1"/>
  <c r="Z65" i="89"/>
  <c r="AA65" i="89" s="1"/>
  <c r="AB65" i="89" s="1"/>
  <c r="Y65" i="89"/>
  <c r="X65" i="89"/>
  <c r="X64" i="89"/>
  <c r="Z64" i="89" s="1"/>
  <c r="B13" i="90"/>
  <c r="B187" i="83"/>
  <c r="B181" i="83"/>
  <c r="Y192" i="83"/>
  <c r="Y191" i="83"/>
  <c r="Y190" i="83"/>
  <c r="Y189" i="83"/>
  <c r="Y188" i="83"/>
  <c r="Y187" i="83"/>
  <c r="Y186" i="83"/>
  <c r="Y181" i="83"/>
  <c r="Y185" i="83"/>
  <c r="Y184" i="83"/>
  <c r="Y183" i="83"/>
  <c r="Y182" i="83"/>
  <c r="X73" i="66"/>
  <c r="X72" i="66"/>
  <c r="AB78" i="66"/>
  <c r="AB77" i="66"/>
  <c r="AB76" i="66"/>
  <c r="AB75" i="66"/>
  <c r="AB74" i="66"/>
  <c r="AB73" i="66"/>
  <c r="AB72" i="66"/>
  <c r="X71" i="66"/>
  <c r="Z71" i="66" s="1"/>
  <c r="Z70" i="66"/>
  <c r="X70" i="66"/>
  <c r="Y69" i="66"/>
  <c r="Z69" i="66" s="1"/>
  <c r="X69" i="66"/>
  <c r="Z68" i="66"/>
  <c r="AA68" i="66" s="1"/>
  <c r="AB68" i="66" s="1"/>
  <c r="X68" i="66"/>
  <c r="B13" i="83"/>
  <c r="B43" i="90"/>
  <c r="B37" i="90"/>
  <c r="B31" i="90"/>
  <c r="B25" i="90"/>
  <c r="Y192" i="90"/>
  <c r="Y191" i="90"/>
  <c r="Y190" i="90"/>
  <c r="Y189" i="90"/>
  <c r="Y188" i="90"/>
  <c r="Y187" i="90"/>
  <c r="Y186" i="90"/>
  <c r="Y185" i="90"/>
  <c r="Y184" i="90"/>
  <c r="Y183" i="90"/>
  <c r="Y182" i="90"/>
  <c r="Y181" i="90"/>
  <c r="Y156" i="90"/>
  <c r="Y155" i="90"/>
  <c r="Y154" i="90"/>
  <c r="Y153" i="90"/>
  <c r="Y152" i="90"/>
  <c r="Y151" i="90"/>
  <c r="Y150" i="90"/>
  <c r="Y149" i="90"/>
  <c r="Y148" i="90"/>
  <c r="Y147" i="90"/>
  <c r="Y146" i="90"/>
  <c r="Y145" i="90"/>
  <c r="Y144" i="90"/>
  <c r="Y143" i="90"/>
  <c r="Y142" i="90"/>
  <c r="Y141" i="90"/>
  <c r="Y140" i="90"/>
  <c r="Y139" i="90"/>
  <c r="Y138" i="90"/>
  <c r="Y137" i="90"/>
  <c r="Y136" i="90"/>
  <c r="Y135" i="90"/>
  <c r="Y134" i="90"/>
  <c r="Y133" i="90"/>
  <c r="Y132" i="90"/>
  <c r="Y131" i="90"/>
  <c r="Y130" i="90"/>
  <c r="Y129" i="90"/>
  <c r="Y128" i="90"/>
  <c r="Y127" i="90"/>
  <c r="Y126" i="90"/>
  <c r="Y125" i="90"/>
  <c r="Y124" i="90"/>
  <c r="Y123" i="90"/>
  <c r="Y122" i="90"/>
  <c r="Y121" i="90"/>
  <c r="Y120" i="90"/>
  <c r="Y119" i="90"/>
  <c r="Y118" i="90"/>
  <c r="Y117" i="90"/>
  <c r="Y116" i="90"/>
  <c r="Y115" i="90"/>
  <c r="Y114" i="90"/>
  <c r="Y113" i="90"/>
  <c r="Y112" i="90"/>
  <c r="Y111" i="90"/>
  <c r="Y110" i="90"/>
  <c r="Y109" i="90"/>
  <c r="Y108" i="90"/>
  <c r="Y107" i="90"/>
  <c r="Y106" i="90"/>
  <c r="Y105" i="90"/>
  <c r="Y104" i="90"/>
  <c r="Y103" i="90"/>
  <c r="Y102" i="90"/>
  <c r="Y101" i="90"/>
  <c r="Y100" i="90"/>
  <c r="Y99" i="90"/>
  <c r="Y98" i="90"/>
  <c r="Y97" i="90"/>
  <c r="Y96" i="90"/>
  <c r="Y95" i="90"/>
  <c r="Y94" i="90"/>
  <c r="Y93" i="90"/>
  <c r="Y92" i="90"/>
  <c r="Y91" i="90"/>
  <c r="Y90" i="90"/>
  <c r="Y89" i="90"/>
  <c r="Y88" i="90"/>
  <c r="Y87" i="90"/>
  <c r="Y86" i="90"/>
  <c r="Y85" i="90"/>
  <c r="Y84" i="90"/>
  <c r="Y83" i="90"/>
  <c r="Y82" i="90"/>
  <c r="Y81" i="90"/>
  <c r="Y80" i="90"/>
  <c r="Y79" i="90"/>
  <c r="Y78" i="90"/>
  <c r="Y77" i="90"/>
  <c r="Y76" i="90"/>
  <c r="Y75" i="90"/>
  <c r="Y74" i="90"/>
  <c r="Y73" i="90"/>
  <c r="Y72" i="90"/>
  <c r="Y71" i="90"/>
  <c r="Y70" i="90"/>
  <c r="Y69" i="90"/>
  <c r="Y68" i="90"/>
  <c r="Y67" i="90"/>
  <c r="Y66" i="90"/>
  <c r="Y65" i="90"/>
  <c r="Y64" i="90"/>
  <c r="Y63" i="90"/>
  <c r="Y62" i="90"/>
  <c r="Y61" i="90"/>
  <c r="Y60" i="90"/>
  <c r="Y59" i="90"/>
  <c r="Y58" i="90"/>
  <c r="Y57" i="90"/>
  <c r="Y56" i="90"/>
  <c r="Y55" i="90"/>
  <c r="Y54" i="90"/>
  <c r="Y53" i="90"/>
  <c r="Y52" i="90"/>
  <c r="Y51" i="90"/>
  <c r="Y50" i="90"/>
  <c r="Y49" i="90"/>
  <c r="Y48" i="90"/>
  <c r="Y47" i="90"/>
  <c r="Y46" i="90"/>
  <c r="Y45" i="90"/>
  <c r="Y44" i="90"/>
  <c r="Y43" i="90"/>
  <c r="Y42" i="90"/>
  <c r="Y41" i="90"/>
  <c r="Y40" i="90"/>
  <c r="Y39" i="90"/>
  <c r="Y38" i="90"/>
  <c r="Y37" i="90"/>
  <c r="Y36" i="90"/>
  <c r="Y35" i="90"/>
  <c r="Y34" i="90"/>
  <c r="Y33" i="90"/>
  <c r="Y32" i="90"/>
  <c r="Y31" i="90"/>
  <c r="Y30" i="90"/>
  <c r="Y29" i="90"/>
  <c r="Y28" i="90"/>
  <c r="Y27" i="90"/>
  <c r="Y26" i="90"/>
  <c r="Y25" i="90"/>
  <c r="Y24" i="90"/>
  <c r="Y23" i="90"/>
  <c r="Y22" i="90"/>
  <c r="Y21" i="90"/>
  <c r="Y20" i="90"/>
  <c r="Y19" i="90"/>
  <c r="Y18" i="90"/>
  <c r="Y17" i="90"/>
  <c r="Y16" i="90"/>
  <c r="Y15" i="90"/>
  <c r="Y14" i="90"/>
  <c r="Y13" i="90"/>
  <c r="AB7" i="90"/>
  <c r="X7" i="90"/>
  <c r="C7" i="90"/>
  <c r="X5" i="90"/>
  <c r="C5" i="90"/>
  <c r="X3" i="90"/>
  <c r="L3" i="90"/>
  <c r="C3" i="90"/>
  <c r="X63" i="89"/>
  <c r="Z63" i="89" s="1"/>
  <c r="X62" i="89"/>
  <c r="Z62" i="89" s="1"/>
  <c r="Y61" i="89"/>
  <c r="X61" i="89"/>
  <c r="X60" i="89"/>
  <c r="Z60" i="89" s="1"/>
  <c r="AA60" i="89" s="1"/>
  <c r="AB60" i="89" s="1"/>
  <c r="X59" i="89"/>
  <c r="Z59" i="89" s="1"/>
  <c r="X58" i="89"/>
  <c r="Z58" i="89" s="1"/>
  <c r="Y57" i="89"/>
  <c r="Z57" i="89" s="1"/>
  <c r="X57" i="89"/>
  <c r="X56" i="89"/>
  <c r="Z56" i="89" s="1"/>
  <c r="X55" i="89"/>
  <c r="Z55" i="89" s="1"/>
  <c r="X54" i="89"/>
  <c r="Z54" i="89" s="1"/>
  <c r="Y53" i="89"/>
  <c r="X53" i="89"/>
  <c r="X52" i="89"/>
  <c r="Z52" i="89" s="1"/>
  <c r="X51" i="89"/>
  <c r="Z51" i="89" s="1"/>
  <c r="X50" i="89"/>
  <c r="Z50" i="89" s="1"/>
  <c r="AA50" i="89" s="1"/>
  <c r="AB50" i="89" s="1"/>
  <c r="Y49" i="89"/>
  <c r="X49" i="89"/>
  <c r="X48" i="89"/>
  <c r="Z48" i="89" s="1"/>
  <c r="X47" i="89"/>
  <c r="Z47" i="89" s="1"/>
  <c r="X46" i="89"/>
  <c r="Z46" i="89" s="1"/>
  <c r="Y45" i="89"/>
  <c r="X45" i="89"/>
  <c r="X44" i="89"/>
  <c r="Z44" i="89" s="1"/>
  <c r="AA44" i="89" s="1"/>
  <c r="X43" i="89"/>
  <c r="Z43" i="89" s="1"/>
  <c r="X42" i="89"/>
  <c r="Z42" i="89" s="1"/>
  <c r="Y41" i="89"/>
  <c r="X41" i="89"/>
  <c r="X40" i="89"/>
  <c r="Z40" i="89" s="1"/>
  <c r="X39" i="89"/>
  <c r="Z39" i="89" s="1"/>
  <c r="X38" i="89"/>
  <c r="Z38" i="89" s="1"/>
  <c r="Y37" i="89"/>
  <c r="X37" i="89"/>
  <c r="X36" i="89"/>
  <c r="Z36" i="89" s="1"/>
  <c r="X35" i="89"/>
  <c r="Z35" i="89" s="1"/>
  <c r="X34" i="89"/>
  <c r="Z34" i="89" s="1"/>
  <c r="Y33" i="89"/>
  <c r="X33" i="89"/>
  <c r="X32" i="89"/>
  <c r="Z32" i="89" s="1"/>
  <c r="X31" i="89"/>
  <c r="Z31" i="89" s="1"/>
  <c r="X30" i="89"/>
  <c r="Z30" i="89" s="1"/>
  <c r="Y29" i="89"/>
  <c r="X29" i="89"/>
  <c r="Z29" i="89" s="1"/>
  <c r="X28" i="89"/>
  <c r="Z28" i="89" s="1"/>
  <c r="X27" i="89"/>
  <c r="Z27" i="89" s="1"/>
  <c r="AA27" i="89" s="1"/>
  <c r="AB27" i="89" s="1"/>
  <c r="X26" i="89"/>
  <c r="Z26" i="89" s="1"/>
  <c r="Y25" i="89"/>
  <c r="X25" i="89"/>
  <c r="X24" i="89"/>
  <c r="Z24" i="89" s="1"/>
  <c r="X23" i="89"/>
  <c r="Z23" i="89" s="1"/>
  <c r="X22" i="89"/>
  <c r="Z22" i="89" s="1"/>
  <c r="Y21" i="89"/>
  <c r="X21" i="89"/>
  <c r="X20" i="89"/>
  <c r="Z20" i="89" s="1"/>
  <c r="X19" i="89"/>
  <c r="Z19" i="89" s="1"/>
  <c r="X18" i="89"/>
  <c r="Z18" i="89" s="1"/>
  <c r="Y17" i="89"/>
  <c r="X17" i="89"/>
  <c r="Z17" i="89" s="1"/>
  <c r="AA17" i="89" s="1"/>
  <c r="AB17" i="89" s="1"/>
  <c r="X16" i="89"/>
  <c r="Z16" i="89" s="1"/>
  <c r="X15" i="89"/>
  <c r="Z15" i="89" s="1"/>
  <c r="X14" i="89"/>
  <c r="Z14" i="89" s="1"/>
  <c r="Y13" i="89"/>
  <c r="X13" i="89"/>
  <c r="Z13" i="89" s="1"/>
  <c r="X12" i="89"/>
  <c r="Z12" i="89" s="1"/>
  <c r="AB7" i="89"/>
  <c r="W7" i="89"/>
  <c r="A7" i="89"/>
  <c r="W5" i="89"/>
  <c r="A5" i="89"/>
  <c r="W3" i="89"/>
  <c r="K3" i="89"/>
  <c r="A3" i="89"/>
  <c r="Y169" i="83"/>
  <c r="Y157" i="83"/>
  <c r="Y145" i="83"/>
  <c r="Y133" i="83"/>
  <c r="Y121" i="83"/>
  <c r="Y109" i="83"/>
  <c r="Y97" i="83"/>
  <c r="Y85" i="83"/>
  <c r="Y73" i="83"/>
  <c r="Y61" i="83"/>
  <c r="Y49" i="83"/>
  <c r="Y37" i="83"/>
  <c r="Y25" i="83"/>
  <c r="Y13" i="83"/>
  <c r="Y86" i="88"/>
  <c r="X86" i="88"/>
  <c r="Y85" i="88"/>
  <c r="X85" i="88"/>
  <c r="X84" i="88"/>
  <c r="Z84" i="88" s="1"/>
  <c r="Y83" i="88"/>
  <c r="X83" i="88"/>
  <c r="X82" i="88"/>
  <c r="Z82" i="88" s="1"/>
  <c r="AB82" i="88" s="1"/>
  <c r="Y81" i="88"/>
  <c r="X81" i="88"/>
  <c r="Y80" i="88"/>
  <c r="X80" i="88"/>
  <c r="X79" i="88"/>
  <c r="Z79" i="88" s="1"/>
  <c r="Y78" i="88"/>
  <c r="X78" i="88"/>
  <c r="X77" i="88"/>
  <c r="Z77" i="88" s="1"/>
  <c r="AB77" i="88" s="1"/>
  <c r="Y76" i="88"/>
  <c r="X76" i="88"/>
  <c r="Y75" i="88"/>
  <c r="X75" i="88"/>
  <c r="X74" i="88"/>
  <c r="Z74" i="88" s="1"/>
  <c r="Y73" i="88"/>
  <c r="X73" i="88"/>
  <c r="X72" i="88"/>
  <c r="Z72" i="88" s="1"/>
  <c r="AB72" i="88" s="1"/>
  <c r="Y71" i="88"/>
  <c r="X71" i="88"/>
  <c r="Y70" i="88"/>
  <c r="X70" i="88"/>
  <c r="X69" i="88"/>
  <c r="Z69" i="88" s="1"/>
  <c r="Y68" i="88"/>
  <c r="X68" i="88"/>
  <c r="X67" i="88"/>
  <c r="Z67" i="88" s="1"/>
  <c r="AB67" i="88" s="1"/>
  <c r="Y66" i="88"/>
  <c r="X66" i="88"/>
  <c r="Y65" i="88"/>
  <c r="X65" i="88"/>
  <c r="X64" i="88"/>
  <c r="Z64" i="88" s="1"/>
  <c r="Y63" i="88"/>
  <c r="X63" i="88"/>
  <c r="X62" i="88"/>
  <c r="Z62" i="88" s="1"/>
  <c r="AB62" i="88" s="1"/>
  <c r="Y61" i="88"/>
  <c r="X61" i="88"/>
  <c r="Y60" i="88"/>
  <c r="X60" i="88"/>
  <c r="X59" i="88"/>
  <c r="Z59" i="88" s="1"/>
  <c r="Y58" i="88"/>
  <c r="X58" i="88"/>
  <c r="X57" i="88"/>
  <c r="Z57" i="88" s="1"/>
  <c r="AB57" i="88" s="1"/>
  <c r="Y56" i="88"/>
  <c r="X56" i="88"/>
  <c r="Y55" i="88"/>
  <c r="X55" i="88"/>
  <c r="X54" i="88"/>
  <c r="Z54" i="88" s="1"/>
  <c r="Y53" i="88"/>
  <c r="X53" i="88"/>
  <c r="X52" i="88"/>
  <c r="Z52" i="88" s="1"/>
  <c r="AB52" i="88" s="1"/>
  <c r="Y51" i="88"/>
  <c r="X51" i="88"/>
  <c r="Y50" i="88"/>
  <c r="X50" i="88"/>
  <c r="X49" i="88"/>
  <c r="Z49" i="88" s="1"/>
  <c r="Y48" i="88"/>
  <c r="X48" i="88"/>
  <c r="X47" i="88"/>
  <c r="Z47" i="88" s="1"/>
  <c r="AB47" i="88" s="1"/>
  <c r="Y46" i="88"/>
  <c r="X46" i="88"/>
  <c r="Y45" i="88"/>
  <c r="X45" i="88"/>
  <c r="X44" i="88"/>
  <c r="Z44" i="88" s="1"/>
  <c r="Y43" i="88"/>
  <c r="X43" i="88"/>
  <c r="X42" i="88"/>
  <c r="Z42" i="88" s="1"/>
  <c r="AB42" i="88" s="1"/>
  <c r="Y41" i="88"/>
  <c r="X41" i="88"/>
  <c r="Y40" i="88"/>
  <c r="X40" i="88"/>
  <c r="X39" i="88"/>
  <c r="Z39" i="88" s="1"/>
  <c r="Y38" i="88"/>
  <c r="X38" i="88"/>
  <c r="X37" i="88"/>
  <c r="Z37" i="88" s="1"/>
  <c r="AB37" i="88" s="1"/>
  <c r="Y36" i="88"/>
  <c r="X36" i="88"/>
  <c r="Y35" i="88"/>
  <c r="X35" i="88"/>
  <c r="X34" i="88"/>
  <c r="Z34" i="88" s="1"/>
  <c r="Y33" i="88"/>
  <c r="X33" i="88"/>
  <c r="X32" i="88"/>
  <c r="Z32" i="88" s="1"/>
  <c r="AB32" i="88" s="1"/>
  <c r="Y31" i="88"/>
  <c r="X31" i="88"/>
  <c r="Y30" i="88"/>
  <c r="X30" i="88"/>
  <c r="X29" i="88"/>
  <c r="Z29" i="88" s="1"/>
  <c r="Y28" i="88"/>
  <c r="X28" i="88"/>
  <c r="X27" i="88"/>
  <c r="Z27" i="88" s="1"/>
  <c r="AB27" i="88" s="1"/>
  <c r="Y26" i="88"/>
  <c r="X26" i="88"/>
  <c r="Y25" i="88"/>
  <c r="X25" i="88"/>
  <c r="X24" i="88"/>
  <c r="Z24" i="88" s="1"/>
  <c r="Y23" i="88"/>
  <c r="X23" i="88"/>
  <c r="X22" i="88"/>
  <c r="Z22" i="88" s="1"/>
  <c r="AB22" i="88" s="1"/>
  <c r="Y21" i="88"/>
  <c r="X21" i="88"/>
  <c r="Y20" i="88"/>
  <c r="X20" i="88"/>
  <c r="X19" i="88"/>
  <c r="Z19" i="88" s="1"/>
  <c r="Y18" i="88"/>
  <c r="X18" i="88"/>
  <c r="X17" i="88"/>
  <c r="Z17" i="88" s="1"/>
  <c r="AB17" i="88" s="1"/>
  <c r="Y16" i="88"/>
  <c r="X16" i="88"/>
  <c r="Y15" i="88"/>
  <c r="X15" i="88"/>
  <c r="X89" i="88" s="1"/>
  <c r="X14" i="88"/>
  <c r="Z14" i="88" s="1"/>
  <c r="Y13" i="88"/>
  <c r="X13" i="88"/>
  <c r="X87" i="88" s="1"/>
  <c r="X12" i="88"/>
  <c r="Z12" i="88" s="1"/>
  <c r="AB12" i="88" s="1"/>
  <c r="AB7" i="88"/>
  <c r="W7" i="88"/>
  <c r="A7" i="88"/>
  <c r="W5" i="88"/>
  <c r="A5" i="88"/>
  <c r="W3" i="88"/>
  <c r="K3" i="88"/>
  <c r="A3" i="88"/>
  <c r="Y81" i="65"/>
  <c r="Y86" i="65"/>
  <c r="A4" i="55"/>
  <c r="A7" i="65"/>
  <c r="A5" i="65"/>
  <c r="A3" i="65"/>
  <c r="AA66" i="89" l="1"/>
  <c r="AB66" i="89" s="1"/>
  <c r="AA64" i="89"/>
  <c r="AB64" i="89" s="1"/>
  <c r="AA67" i="89"/>
  <c r="AB67" i="89" s="1"/>
  <c r="AA68" i="89"/>
  <c r="AB68" i="89"/>
  <c r="AA69" i="89"/>
  <c r="AB69" i="89" s="1"/>
  <c r="AA70" i="89"/>
  <c r="AB70" i="89" s="1"/>
  <c r="AA71" i="89"/>
  <c r="AB71" i="89" s="1"/>
  <c r="Z49" i="89"/>
  <c r="Z41" i="89"/>
  <c r="AB181" i="83"/>
  <c r="AA69" i="66"/>
  <c r="AB69" i="66"/>
  <c r="AA71" i="66"/>
  <c r="AB71" i="66" s="1"/>
  <c r="AA70" i="66"/>
  <c r="AB70" i="66" s="1"/>
  <c r="AB85" i="90"/>
  <c r="AB13" i="90"/>
  <c r="AB181" i="90"/>
  <c r="I11" i="90"/>
  <c r="J11" i="90" s="1"/>
  <c r="H10" i="90"/>
  <c r="AB109" i="90"/>
  <c r="AB25" i="90"/>
  <c r="AB37" i="90"/>
  <c r="AB49" i="90"/>
  <c r="AB61" i="90"/>
  <c r="AB73" i="90"/>
  <c r="AB97" i="90"/>
  <c r="AB121" i="90"/>
  <c r="AB133" i="90"/>
  <c r="AB145" i="90"/>
  <c r="AA42" i="89"/>
  <c r="AB42" i="89" s="1"/>
  <c r="AA19" i="89"/>
  <c r="AB19" i="89" s="1"/>
  <c r="AA52" i="89"/>
  <c r="AB52" i="89" s="1"/>
  <c r="Z37" i="89"/>
  <c r="Z53" i="89"/>
  <c r="Z45" i="89"/>
  <c r="AA45" i="89" s="1"/>
  <c r="AB45" i="89" s="1"/>
  <c r="Z21" i="89"/>
  <c r="Z61" i="89"/>
  <c r="Z25" i="89"/>
  <c r="Z33" i="89"/>
  <c r="AA58" i="89"/>
  <c r="AB58" i="89" s="1"/>
  <c r="AA14" i="89"/>
  <c r="AB14" i="89"/>
  <c r="AA22" i="89"/>
  <c r="AB22" i="89"/>
  <c r="AA31" i="89"/>
  <c r="AB31" i="89" s="1"/>
  <c r="AA15" i="89"/>
  <c r="AB15" i="89" s="1"/>
  <c r="AA32" i="89"/>
  <c r="AB32" i="89"/>
  <c r="AA41" i="89"/>
  <c r="AB41" i="89" s="1"/>
  <c r="AA49" i="89"/>
  <c r="AB49" i="89" s="1"/>
  <c r="AA51" i="89"/>
  <c r="AB51" i="89" s="1"/>
  <c r="AA43" i="89"/>
  <c r="AB43" i="89" s="1"/>
  <c r="AA35" i="89"/>
  <c r="AB35" i="89" s="1"/>
  <c r="AA18" i="89"/>
  <c r="AB18" i="89"/>
  <c r="AA36" i="89"/>
  <c r="AB36" i="89"/>
  <c r="AA26" i="89"/>
  <c r="AB26" i="89" s="1"/>
  <c r="H11" i="89"/>
  <c r="G10" i="89"/>
  <c r="AA59" i="89"/>
  <c r="AB59" i="89" s="1"/>
  <c r="AA28" i="89"/>
  <c r="AB28" i="89" s="1"/>
  <c r="AA37" i="89"/>
  <c r="AB37" i="89" s="1"/>
  <c r="AA53" i="89"/>
  <c r="AB53" i="89" s="1"/>
  <c r="AA38" i="89"/>
  <c r="AB38" i="89" s="1"/>
  <c r="AA12" i="89"/>
  <c r="AA20" i="89"/>
  <c r="AB20" i="89" s="1"/>
  <c r="AA55" i="89"/>
  <c r="AB55" i="89" s="1"/>
  <c r="AA63" i="89"/>
  <c r="AB63" i="89" s="1"/>
  <c r="AA24" i="89"/>
  <c r="AB24" i="89" s="1"/>
  <c r="AA13" i="89"/>
  <c r="AB13" i="89" s="1"/>
  <c r="AA47" i="89"/>
  <c r="AB47" i="89" s="1"/>
  <c r="AA54" i="89"/>
  <c r="AB54" i="89"/>
  <c r="AA21" i="89"/>
  <c r="AB21" i="89" s="1"/>
  <c r="AB30" i="89"/>
  <c r="AA30" i="89"/>
  <c r="AA40" i="89"/>
  <c r="AB40" i="89" s="1"/>
  <c r="AA48" i="89"/>
  <c r="AB48" i="89" s="1"/>
  <c r="AA34" i="89"/>
  <c r="AB34" i="89" s="1"/>
  <c r="AA23" i="89"/>
  <c r="AB23" i="89" s="1"/>
  <c r="AA46" i="89"/>
  <c r="AB46" i="89" s="1"/>
  <c r="AA56" i="89"/>
  <c r="AB56" i="89" s="1"/>
  <c r="AA57" i="89"/>
  <c r="AB57" i="89" s="1"/>
  <c r="AB44" i="89"/>
  <c r="AA16" i="89"/>
  <c r="AB16" i="89" s="1"/>
  <c r="AA29" i="89"/>
  <c r="AB29" i="89" s="1"/>
  <c r="AA39" i="89"/>
  <c r="AB39" i="89" s="1"/>
  <c r="AA62" i="89"/>
  <c r="AB62" i="89" s="1"/>
  <c r="Z13" i="88"/>
  <c r="AA14" i="88"/>
  <c r="AB14" i="88" s="1"/>
  <c r="Z15" i="88"/>
  <c r="Z16" i="88"/>
  <c r="Z18" i="88"/>
  <c r="AA19" i="88"/>
  <c r="AB19" i="88" s="1"/>
  <c r="Z20" i="88"/>
  <c r="Z21" i="88"/>
  <c r="Z23" i="88"/>
  <c r="AA24" i="88"/>
  <c r="AB24" i="88" s="1"/>
  <c r="Z25" i="88"/>
  <c r="Z26" i="88"/>
  <c r="Z28" i="88"/>
  <c r="AA29" i="88"/>
  <c r="AB29" i="88" s="1"/>
  <c r="Z30" i="88"/>
  <c r="Z31" i="88"/>
  <c r="Z33" i="88"/>
  <c r="AA34" i="88"/>
  <c r="AB34" i="88" s="1"/>
  <c r="Z35" i="88"/>
  <c r="Z36" i="88"/>
  <c r="Z38" i="88"/>
  <c r="AA39" i="88"/>
  <c r="AB39" i="88" s="1"/>
  <c r="Z40" i="88"/>
  <c r="Z41" i="88"/>
  <c r="Z43" i="88"/>
  <c r="AA44" i="88"/>
  <c r="AB44" i="88" s="1"/>
  <c r="Z45" i="88"/>
  <c r="Z46" i="88"/>
  <c r="Z48" i="88"/>
  <c r="AA49" i="88"/>
  <c r="AB49" i="88" s="1"/>
  <c r="Z50" i="88"/>
  <c r="Z51" i="88"/>
  <c r="Z53" i="88"/>
  <c r="AA54" i="88"/>
  <c r="AB54" i="88" s="1"/>
  <c r="Z55" i="88"/>
  <c r="Z56" i="88"/>
  <c r="Z58" i="88"/>
  <c r="AA59" i="88"/>
  <c r="AB59" i="88" s="1"/>
  <c r="Z60" i="88"/>
  <c r="Z61" i="88"/>
  <c r="Z63" i="88"/>
  <c r="AA64" i="88"/>
  <c r="AB64" i="88" s="1"/>
  <c r="Z65" i="88"/>
  <c r="Z66" i="88"/>
  <c r="Z68" i="88"/>
  <c r="AA69" i="88"/>
  <c r="AB69" i="88" s="1"/>
  <c r="Z70" i="88"/>
  <c r="Z71" i="88"/>
  <c r="Z73" i="88"/>
  <c r="AA74" i="88"/>
  <c r="AB74" i="88" s="1"/>
  <c r="Z75" i="88"/>
  <c r="Z76" i="88"/>
  <c r="Z78" i="88"/>
  <c r="AA79" i="88"/>
  <c r="AB79" i="88" s="1"/>
  <c r="Z80" i="88"/>
  <c r="Z81" i="88"/>
  <c r="Z83" i="88"/>
  <c r="AA84" i="88"/>
  <c r="AB84" i="88" s="1"/>
  <c r="Z85" i="88"/>
  <c r="Z86" i="88"/>
  <c r="Y38" i="65"/>
  <c r="Y13" i="65"/>
  <c r="E28" i="55"/>
  <c r="X84" i="65"/>
  <c r="Z84" i="65" s="1"/>
  <c r="X79" i="65"/>
  <c r="Z79" i="65" s="1"/>
  <c r="X74" i="65"/>
  <c r="Z74" i="65" s="1"/>
  <c r="X69" i="65"/>
  <c r="Z69" i="65" s="1"/>
  <c r="X64" i="65"/>
  <c r="Z64" i="65" s="1"/>
  <c r="X59" i="65"/>
  <c r="Z59" i="65" s="1"/>
  <c r="Z54" i="65"/>
  <c r="X54" i="65"/>
  <c r="X49" i="65"/>
  <c r="Z49" i="65" s="1"/>
  <c r="X44" i="65"/>
  <c r="Z44" i="65" s="1"/>
  <c r="X39" i="65"/>
  <c r="Z39" i="65" s="1"/>
  <c r="X34" i="65"/>
  <c r="Z34" i="65" s="1"/>
  <c r="X29" i="65"/>
  <c r="Z29" i="65" s="1"/>
  <c r="X24" i="65"/>
  <c r="Z24" i="65" s="1"/>
  <c r="X19" i="65"/>
  <c r="Z19" i="65" s="1"/>
  <c r="X14" i="65"/>
  <c r="Z14" i="65" s="1"/>
  <c r="X82" i="65"/>
  <c r="Z82" i="65" s="1"/>
  <c r="AB82" i="65" s="1"/>
  <c r="X77" i="65"/>
  <c r="Z77" i="65" s="1"/>
  <c r="AB77" i="65" s="1"/>
  <c r="X72" i="65"/>
  <c r="Z72" i="65" s="1"/>
  <c r="AB72" i="65" s="1"/>
  <c r="X67" i="65"/>
  <c r="Z67" i="65" s="1"/>
  <c r="AB67" i="65" s="1"/>
  <c r="X62" i="65"/>
  <c r="Z62" i="65" s="1"/>
  <c r="AB62" i="65" s="1"/>
  <c r="X57" i="65"/>
  <c r="Z57" i="65" s="1"/>
  <c r="AB57" i="65" s="1"/>
  <c r="X52" i="65"/>
  <c r="Z52" i="65" s="1"/>
  <c r="AB52" i="65" s="1"/>
  <c r="X47" i="65"/>
  <c r="Z47" i="65" s="1"/>
  <c r="AB47" i="65" s="1"/>
  <c r="X42" i="65"/>
  <c r="Z42" i="65" s="1"/>
  <c r="AB42" i="65" s="1"/>
  <c r="X37" i="65"/>
  <c r="Z37" i="65" s="1"/>
  <c r="AB37" i="65" s="1"/>
  <c r="X32" i="65"/>
  <c r="Z32" i="65" s="1"/>
  <c r="AB32" i="65" s="1"/>
  <c r="X27" i="65"/>
  <c r="Z27" i="65" s="1"/>
  <c r="AB27" i="65" s="1"/>
  <c r="X22" i="65"/>
  <c r="Z22" i="65" s="1"/>
  <c r="AB22" i="65" s="1"/>
  <c r="X17" i="65"/>
  <c r="Z17" i="65" s="1"/>
  <c r="AB17" i="65" s="1"/>
  <c r="X12" i="65"/>
  <c r="Z12" i="65" s="1"/>
  <c r="AB12" i="65" s="1"/>
  <c r="Z40" i="65"/>
  <c r="Y76" i="65"/>
  <c r="Y18" i="65"/>
  <c r="Y20" i="65"/>
  <c r="Y21" i="65"/>
  <c r="Y23" i="65"/>
  <c r="Z23" i="65" s="1"/>
  <c r="Y25" i="65"/>
  <c r="Y26" i="65"/>
  <c r="Y28" i="65"/>
  <c r="Y30" i="65"/>
  <c r="Z30" i="65" s="1"/>
  <c r="Y31" i="65"/>
  <c r="Y33" i="65"/>
  <c r="Z33" i="65" s="1"/>
  <c r="Y35" i="65"/>
  <c r="Y36" i="65"/>
  <c r="Y40" i="65"/>
  <c r="Y41" i="65"/>
  <c r="Y43" i="65"/>
  <c r="Y45" i="65"/>
  <c r="Y46" i="65"/>
  <c r="Y48" i="65"/>
  <c r="Z48" i="65" s="1"/>
  <c r="Y50" i="65"/>
  <c r="Y51" i="65"/>
  <c r="Y53" i="65"/>
  <c r="Z53" i="65" s="1"/>
  <c r="Y55" i="65"/>
  <c r="Y56" i="65"/>
  <c r="Y58" i="65"/>
  <c r="Y60" i="65"/>
  <c r="Z60" i="65" s="1"/>
  <c r="Y61" i="65"/>
  <c r="Y63" i="65"/>
  <c r="Z63" i="65" s="1"/>
  <c r="Y65" i="65"/>
  <c r="Y66" i="65"/>
  <c r="Y68" i="65"/>
  <c r="Y70" i="65"/>
  <c r="Z70" i="65" s="1"/>
  <c r="Y71" i="65"/>
  <c r="Z71" i="65" s="1"/>
  <c r="Y73" i="65"/>
  <c r="Y75" i="65"/>
  <c r="Y78" i="65"/>
  <c r="Y80" i="65"/>
  <c r="Y83" i="65"/>
  <c r="Y85" i="65"/>
  <c r="X18" i="65"/>
  <c r="X20" i="65"/>
  <c r="X21" i="65"/>
  <c r="X23" i="65"/>
  <c r="X25" i="65"/>
  <c r="X26" i="65"/>
  <c r="X28" i="65"/>
  <c r="X30" i="65"/>
  <c r="X31" i="65"/>
  <c r="X33" i="65"/>
  <c r="X35" i="65"/>
  <c r="X36" i="65"/>
  <c r="X38" i="65"/>
  <c r="Z38" i="65" s="1"/>
  <c r="X40" i="65"/>
  <c r="X41" i="65"/>
  <c r="Z41" i="65" s="1"/>
  <c r="X43" i="65"/>
  <c r="X45" i="65"/>
  <c r="X46" i="65"/>
  <c r="X48" i="65"/>
  <c r="X50" i="65"/>
  <c r="X51" i="65"/>
  <c r="X53" i="65"/>
  <c r="X55" i="65"/>
  <c r="X56" i="65"/>
  <c r="X58" i="65"/>
  <c r="Z58" i="65" s="1"/>
  <c r="X60" i="65"/>
  <c r="X61" i="65"/>
  <c r="X63" i="65"/>
  <c r="X65" i="65"/>
  <c r="X66" i="65"/>
  <c r="X68" i="65"/>
  <c r="X70" i="65"/>
  <c r="X71" i="65"/>
  <c r="X73" i="65"/>
  <c r="X75" i="65"/>
  <c r="X76" i="65"/>
  <c r="X78" i="65"/>
  <c r="X80" i="65"/>
  <c r="X81" i="65"/>
  <c r="X83" i="65"/>
  <c r="X85" i="65"/>
  <c r="X86" i="65"/>
  <c r="X62" i="66"/>
  <c r="Z62" i="66" s="1"/>
  <c r="X54" i="66"/>
  <c r="Z54" i="66" s="1"/>
  <c r="X46" i="66"/>
  <c r="Z46" i="66" s="1"/>
  <c r="X38" i="66"/>
  <c r="Z38" i="66" s="1"/>
  <c r="X30" i="66"/>
  <c r="Z30" i="66" s="1"/>
  <c r="X22" i="66"/>
  <c r="Z22" i="66" s="1"/>
  <c r="X66" i="66"/>
  <c r="Z66" i="66" s="1"/>
  <c r="X58" i="66"/>
  <c r="Z58" i="66" s="1"/>
  <c r="X50" i="66"/>
  <c r="Z50" i="66" s="1"/>
  <c r="X42" i="66"/>
  <c r="Z42" i="66" s="1"/>
  <c r="X34" i="66"/>
  <c r="Z34" i="66" s="1"/>
  <c r="X26" i="66"/>
  <c r="Z26" i="66" s="1"/>
  <c r="X18" i="66"/>
  <c r="Z18" i="66" s="1"/>
  <c r="X14" i="66"/>
  <c r="Z14" i="66" s="1"/>
  <c r="I10" i="90" l="1"/>
  <c r="AA33" i="89"/>
  <c r="AB33" i="89" s="1"/>
  <c r="AA25" i="89"/>
  <c r="AB25" i="89" s="1"/>
  <c r="AA61" i="89"/>
  <c r="AB61" i="89" s="1"/>
  <c r="J10" i="90"/>
  <c r="K11" i="90"/>
  <c r="H10" i="89"/>
  <c r="I11" i="89"/>
  <c r="AB74" i="89"/>
  <c r="AB12" i="89"/>
  <c r="AB77" i="89"/>
  <c r="AB78" i="89" s="1"/>
  <c r="AA86" i="88"/>
  <c r="AB86" i="88" s="1"/>
  <c r="AA85" i="88"/>
  <c r="AB85" i="88" s="1"/>
  <c r="AA83" i="88"/>
  <c r="AB83" i="88" s="1"/>
  <c r="AA81" i="88"/>
  <c r="AB81" i="88" s="1"/>
  <c r="AA80" i="88"/>
  <c r="AB80" i="88" s="1"/>
  <c r="AA78" i="88"/>
  <c r="AB78" i="88" s="1"/>
  <c r="AA76" i="88"/>
  <c r="AB76" i="88" s="1"/>
  <c r="AA75" i="88"/>
  <c r="AB75" i="88" s="1"/>
  <c r="AA73" i="88"/>
  <c r="AB73" i="88" s="1"/>
  <c r="AA71" i="88"/>
  <c r="AB71" i="88" s="1"/>
  <c r="AA70" i="88"/>
  <c r="AB70" i="88" s="1"/>
  <c r="AA68" i="88"/>
  <c r="AB68" i="88" s="1"/>
  <c r="AA66" i="88"/>
  <c r="AB66" i="88" s="1"/>
  <c r="AA65" i="88"/>
  <c r="AB65" i="88" s="1"/>
  <c r="AA63" i="88"/>
  <c r="AB63" i="88" s="1"/>
  <c r="AA61" i="88"/>
  <c r="AB61" i="88" s="1"/>
  <c r="AA60" i="88"/>
  <c r="AB60" i="88" s="1"/>
  <c r="AA58" i="88"/>
  <c r="AB58" i="88" s="1"/>
  <c r="AA56" i="88"/>
  <c r="AB56" i="88" s="1"/>
  <c r="AA55" i="88"/>
  <c r="AB55" i="88" s="1"/>
  <c r="AA53" i="88"/>
  <c r="AB53" i="88" s="1"/>
  <c r="AA51" i="88"/>
  <c r="AB51" i="88" s="1"/>
  <c r="AA50" i="88"/>
  <c r="AB50" i="88" s="1"/>
  <c r="AA48" i="88"/>
  <c r="AB48" i="88" s="1"/>
  <c r="AA46" i="88"/>
  <c r="AB46" i="88" s="1"/>
  <c r="AA45" i="88"/>
  <c r="AB45" i="88" s="1"/>
  <c r="AA43" i="88"/>
  <c r="AB43" i="88" s="1"/>
  <c r="AA41" i="88"/>
  <c r="AB41" i="88" s="1"/>
  <c r="AA40" i="88"/>
  <c r="AB40" i="88" s="1"/>
  <c r="AA38" i="88"/>
  <c r="AB38" i="88" s="1"/>
  <c r="AA36" i="88"/>
  <c r="AB36" i="88" s="1"/>
  <c r="AA35" i="88"/>
  <c r="AB35" i="88" s="1"/>
  <c r="AA33" i="88"/>
  <c r="AB33" i="88" s="1"/>
  <c r="AA31" i="88"/>
  <c r="AB31" i="88" s="1"/>
  <c r="AA30" i="88"/>
  <c r="AB30" i="88" s="1"/>
  <c r="AA28" i="88"/>
  <c r="AB28" i="88" s="1"/>
  <c r="AA26" i="88"/>
  <c r="AB26" i="88" s="1"/>
  <c r="AA25" i="88"/>
  <c r="AB25" i="88" s="1"/>
  <c r="AA23" i="88"/>
  <c r="AB23" i="88" s="1"/>
  <c r="AA21" i="88"/>
  <c r="AB21" i="88" s="1"/>
  <c r="AA20" i="88"/>
  <c r="AB20" i="88" s="1"/>
  <c r="AA18" i="88"/>
  <c r="AB18" i="88" s="1"/>
  <c r="AA16" i="88"/>
  <c r="AB16" i="88" s="1"/>
  <c r="AB87" i="88"/>
  <c r="AA15" i="88"/>
  <c r="AA13" i="88"/>
  <c r="AB13" i="88" s="1"/>
  <c r="Z81" i="65"/>
  <c r="AA81" i="65" s="1"/>
  <c r="AB81" i="65" s="1"/>
  <c r="Z75" i="65"/>
  <c r="Z31" i="65"/>
  <c r="Z28" i="65"/>
  <c r="Z51" i="65"/>
  <c r="AA51" i="65" s="1"/>
  <c r="Z73" i="65"/>
  <c r="Z50" i="65"/>
  <c r="Z21" i="65"/>
  <c r="Z68" i="65"/>
  <c r="Z20" i="65"/>
  <c r="Z43" i="65"/>
  <c r="Z18" i="65"/>
  <c r="Z61" i="65"/>
  <c r="Z78" i="65"/>
  <c r="Z76" i="65"/>
  <c r="AA76" i="65" s="1"/>
  <c r="AB76" i="65" s="1"/>
  <c r="Z86" i="65"/>
  <c r="AA86" i="65" s="1"/>
  <c r="AB86" i="65" s="1"/>
  <c r="Z85" i="65"/>
  <c r="Z80" i="65"/>
  <c r="Z65" i="65"/>
  <c r="Z66" i="65"/>
  <c r="Z55" i="65"/>
  <c r="Z56" i="65"/>
  <c r="Z46" i="65"/>
  <c r="Z45" i="65"/>
  <c r="Z36" i="65"/>
  <c r="Z35" i="65"/>
  <c r="Z26" i="65"/>
  <c r="AA26" i="65" s="1"/>
  <c r="AB26" i="65" s="1"/>
  <c r="Z25" i="65"/>
  <c r="Z83" i="65"/>
  <c r="AA71" i="65"/>
  <c r="AB71" i="65" s="1"/>
  <c r="AA66" i="65"/>
  <c r="AB66" i="65" s="1"/>
  <c r="AA61" i="65"/>
  <c r="AB61" i="65" s="1"/>
  <c r="AA56" i="65"/>
  <c r="AB56" i="65" s="1"/>
  <c r="AB51" i="65"/>
  <c r="AA46" i="65"/>
  <c r="AB46" i="65" s="1"/>
  <c r="AA41" i="65"/>
  <c r="AB41" i="65" s="1"/>
  <c r="AA36" i="65"/>
  <c r="AB36" i="65" s="1"/>
  <c r="AA31" i="65"/>
  <c r="AB31" i="65" s="1"/>
  <c r="AA21" i="65"/>
  <c r="AB21" i="65" s="1"/>
  <c r="AA62" i="66"/>
  <c r="AB62" i="66" s="1"/>
  <c r="AA54" i="66"/>
  <c r="AB54" i="66" s="1"/>
  <c r="AA46" i="66"/>
  <c r="AB46" i="66" s="1"/>
  <c r="AA38" i="66"/>
  <c r="AB38" i="66"/>
  <c r="AA30" i="66"/>
  <c r="AB30" i="66"/>
  <c r="AA22" i="66"/>
  <c r="AB22" i="66"/>
  <c r="AA66" i="66"/>
  <c r="AB66" i="66"/>
  <c r="AA58" i="66"/>
  <c r="AB58" i="66" s="1"/>
  <c r="AA50" i="66"/>
  <c r="AB50" i="66" s="1"/>
  <c r="AA42" i="66"/>
  <c r="AB42" i="66" s="1"/>
  <c r="AA34" i="66"/>
  <c r="AB34" i="66"/>
  <c r="AA26" i="66"/>
  <c r="AB26" i="66"/>
  <c r="AA18" i="66"/>
  <c r="AB18" i="66" s="1"/>
  <c r="AA14" i="66"/>
  <c r="AB14" i="66"/>
  <c r="X15" i="65"/>
  <c r="Y15" i="65"/>
  <c r="O6" i="56"/>
  <c r="Y18" i="83"/>
  <c r="S46" i="56"/>
  <c r="P16" i="56"/>
  <c r="P55" i="56"/>
  <c r="L11" i="90" l="1"/>
  <c r="K10" i="90"/>
  <c r="I10" i="89"/>
  <c r="J11" i="89"/>
  <c r="AB87" i="65"/>
  <c r="I24" i="56" s="1"/>
  <c r="AB88" i="88"/>
  <c r="AB89" i="88" s="1"/>
  <c r="AB15" i="88"/>
  <c r="Z15" i="65"/>
  <c r="B175" i="83"/>
  <c r="B169" i="83"/>
  <c r="B163" i="83"/>
  <c r="B157" i="83"/>
  <c r="B151" i="83"/>
  <c r="B145" i="83"/>
  <c r="B139" i="83"/>
  <c r="B133" i="83"/>
  <c r="B127" i="83"/>
  <c r="B121" i="83"/>
  <c r="B115" i="83"/>
  <c r="B109" i="83"/>
  <c r="B103" i="83"/>
  <c r="B97" i="83"/>
  <c r="B91" i="83"/>
  <c r="B85" i="83"/>
  <c r="B79" i="83"/>
  <c r="B73" i="83"/>
  <c r="B67" i="83"/>
  <c r="B61" i="83"/>
  <c r="B55" i="83"/>
  <c r="B49" i="83"/>
  <c r="B43" i="83"/>
  <c r="B37" i="83"/>
  <c r="B31" i="83"/>
  <c r="B25" i="83"/>
  <c r="B19" i="83"/>
  <c r="Y180" i="83"/>
  <c r="Y179" i="83"/>
  <c r="Y178" i="83"/>
  <c r="Y177" i="83"/>
  <c r="Y176" i="83"/>
  <c r="Y175" i="83"/>
  <c r="Y174" i="83"/>
  <c r="Y173" i="83"/>
  <c r="Y172" i="83"/>
  <c r="Y171" i="83"/>
  <c r="Y170" i="83"/>
  <c r="Y168" i="83"/>
  <c r="Y167" i="83"/>
  <c r="Y166" i="83"/>
  <c r="Y165" i="83"/>
  <c r="Y164" i="83"/>
  <c r="Y163" i="83"/>
  <c r="Y162" i="83"/>
  <c r="Y161" i="83"/>
  <c r="Y160" i="83"/>
  <c r="Y159" i="83"/>
  <c r="Y158" i="83"/>
  <c r="Y156" i="83"/>
  <c r="Y155" i="83"/>
  <c r="Y154" i="83"/>
  <c r="Y153" i="83"/>
  <c r="Y152" i="83"/>
  <c r="Y151" i="83"/>
  <c r="Y150" i="83"/>
  <c r="Y149" i="83"/>
  <c r="Y148" i="83"/>
  <c r="Y147" i="83"/>
  <c r="Y146" i="83"/>
  <c r="Y144" i="83"/>
  <c r="Y143" i="83"/>
  <c r="Y142" i="83"/>
  <c r="Y141" i="83"/>
  <c r="Y140" i="83"/>
  <c r="Y139" i="83"/>
  <c r="Y138" i="83"/>
  <c r="Y137" i="83"/>
  <c r="Y136" i="83"/>
  <c r="Y135" i="83"/>
  <c r="Y134" i="83"/>
  <c r="Y132" i="83"/>
  <c r="Y131" i="83"/>
  <c r="Y130" i="83"/>
  <c r="Y129" i="83"/>
  <c r="Y128" i="83"/>
  <c r="Y127" i="83"/>
  <c r="Y126" i="83"/>
  <c r="Y125" i="83"/>
  <c r="Y124" i="83"/>
  <c r="Y123" i="83"/>
  <c r="Y122" i="83"/>
  <c r="Y120" i="83"/>
  <c r="Y119" i="83"/>
  <c r="Y118" i="83"/>
  <c r="Y117" i="83"/>
  <c r="Y116" i="83"/>
  <c r="Y115" i="83"/>
  <c r="Y114" i="83"/>
  <c r="Y113" i="83"/>
  <c r="Y112" i="83"/>
  <c r="Y111" i="83"/>
  <c r="Y110" i="83"/>
  <c r="Y108" i="83"/>
  <c r="Y107" i="83"/>
  <c r="Y106" i="83"/>
  <c r="Y105" i="83"/>
  <c r="Y104" i="83"/>
  <c r="Y103" i="83"/>
  <c r="Y102" i="83"/>
  <c r="Y101" i="83"/>
  <c r="Y100" i="83"/>
  <c r="Y99" i="83"/>
  <c r="Y98" i="83"/>
  <c r="Y96" i="83"/>
  <c r="Y95" i="83"/>
  <c r="Y94" i="83"/>
  <c r="Y93" i="83"/>
  <c r="Y92" i="83"/>
  <c r="Y91" i="83"/>
  <c r="Y90" i="83"/>
  <c r="Y89" i="83"/>
  <c r="Y88" i="83"/>
  <c r="Y87" i="83"/>
  <c r="Y86" i="83"/>
  <c r="Y84" i="83"/>
  <c r="Y83" i="83"/>
  <c r="Y82" i="83"/>
  <c r="Y81" i="83"/>
  <c r="Y80" i="83"/>
  <c r="Y79" i="83"/>
  <c r="Y78" i="83"/>
  <c r="Y77" i="83"/>
  <c r="Y76" i="83"/>
  <c r="Y75" i="83"/>
  <c r="Y74" i="83"/>
  <c r="Y72" i="83"/>
  <c r="Y71" i="83"/>
  <c r="Y70" i="83"/>
  <c r="Y69" i="83"/>
  <c r="Y68" i="83"/>
  <c r="Y67" i="83"/>
  <c r="Y66" i="83"/>
  <c r="Y65" i="83"/>
  <c r="Y64" i="83"/>
  <c r="Y63" i="83"/>
  <c r="Y62" i="83"/>
  <c r="Y36" i="83"/>
  <c r="Y35" i="83"/>
  <c r="Y34" i="83"/>
  <c r="Y33" i="83"/>
  <c r="Y32" i="83"/>
  <c r="Y31" i="83"/>
  <c r="Y30" i="83"/>
  <c r="Y29" i="83"/>
  <c r="Y28" i="83"/>
  <c r="Y27" i="83"/>
  <c r="Y26" i="83"/>
  <c r="Y60" i="83"/>
  <c r="Y59" i="83"/>
  <c r="Y58" i="83"/>
  <c r="Y57" i="83"/>
  <c r="Y56" i="83"/>
  <c r="Y55" i="83"/>
  <c r="Y54" i="83"/>
  <c r="Y53" i="83"/>
  <c r="Y52" i="83"/>
  <c r="Y51" i="83"/>
  <c r="Y50" i="83"/>
  <c r="Y48" i="83"/>
  <c r="Y47" i="83"/>
  <c r="Y46" i="83"/>
  <c r="Y45" i="83"/>
  <c r="Y44" i="83"/>
  <c r="Y43" i="83"/>
  <c r="Y42" i="83"/>
  <c r="Y41" i="83"/>
  <c r="Y40" i="83"/>
  <c r="Y39" i="83"/>
  <c r="Y38" i="83"/>
  <c r="Y24" i="83"/>
  <c r="Y23" i="83"/>
  <c r="Y22" i="83"/>
  <c r="Y21" i="83"/>
  <c r="Y20" i="83"/>
  <c r="Y19" i="83"/>
  <c r="Y17" i="83"/>
  <c r="Y16" i="83"/>
  <c r="Y15" i="83"/>
  <c r="Y14" i="83"/>
  <c r="AB145" i="83" l="1"/>
  <c r="AB85" i="83"/>
  <c r="AB37" i="83"/>
  <c r="AB133" i="83"/>
  <c r="AB121" i="83"/>
  <c r="AB73" i="83"/>
  <c r="AB13" i="83"/>
  <c r="AB169" i="83"/>
  <c r="AB109" i="83"/>
  <c r="AB61" i="83"/>
  <c r="AB25" i="83"/>
  <c r="AB157" i="83"/>
  <c r="AB97" i="83"/>
  <c r="AB49" i="83"/>
  <c r="M11" i="90"/>
  <c r="L10" i="90"/>
  <c r="J10" i="89"/>
  <c r="K11" i="89"/>
  <c r="AB7" i="83"/>
  <c r="X7" i="83"/>
  <c r="H11" i="83" s="1"/>
  <c r="H10" i="83" s="1"/>
  <c r="C7" i="83"/>
  <c r="X5" i="83"/>
  <c r="C5" i="83"/>
  <c r="X3" i="83"/>
  <c r="L3" i="83"/>
  <c r="C3" i="83"/>
  <c r="B4" i="56"/>
  <c r="B55" i="56"/>
  <c r="Z56" i="71"/>
  <c r="Z53" i="71"/>
  <c r="Z50" i="71"/>
  <c r="Z47" i="71"/>
  <c r="Z44" i="71"/>
  <c r="Z41" i="71"/>
  <c r="Z38" i="71"/>
  <c r="Z35" i="71"/>
  <c r="Z32" i="71"/>
  <c r="Z29" i="71"/>
  <c r="Z26" i="71"/>
  <c r="Z23" i="71"/>
  <c r="Z20" i="71"/>
  <c r="Z17" i="71"/>
  <c r="Z14" i="71"/>
  <c r="X29" i="82"/>
  <c r="O29" i="82"/>
  <c r="Y25" i="82"/>
  <c r="W25" i="82"/>
  <c r="Y24" i="82"/>
  <c r="W24" i="82"/>
  <c r="Y23" i="82"/>
  <c r="W23" i="82"/>
  <c r="Y22" i="82"/>
  <c r="W22" i="82"/>
  <c r="Y21" i="82"/>
  <c r="W21" i="82"/>
  <c r="Y20" i="82"/>
  <c r="W20" i="82"/>
  <c r="Y19" i="82"/>
  <c r="W19" i="82"/>
  <c r="Y18" i="82"/>
  <c r="W18" i="82"/>
  <c r="Y17" i="82"/>
  <c r="W17" i="82"/>
  <c r="Y16" i="82"/>
  <c r="W16" i="82"/>
  <c r="Y15" i="82"/>
  <c r="W15" i="82"/>
  <c r="Y14" i="82"/>
  <c r="W14" i="82"/>
  <c r="Y13" i="82"/>
  <c r="W13" i="82"/>
  <c r="Y12" i="82"/>
  <c r="W12" i="82"/>
  <c r="Y11" i="82"/>
  <c r="Y26" i="82" s="1"/>
  <c r="W11" i="82"/>
  <c r="Y7" i="82"/>
  <c r="V7" i="82"/>
  <c r="A7" i="82"/>
  <c r="V5" i="82"/>
  <c r="A5" i="82"/>
  <c r="V3" i="82"/>
  <c r="A3" i="82"/>
  <c r="I56" i="81"/>
  <c r="F56" i="81"/>
  <c r="J53" i="81"/>
  <c r="H44" i="81"/>
  <c r="G44" i="81"/>
  <c r="F42" i="81"/>
  <c r="F41" i="81"/>
  <c r="F40" i="81"/>
  <c r="F39" i="81"/>
  <c r="F38" i="81"/>
  <c r="F37" i="81"/>
  <c r="F36" i="81"/>
  <c r="F34" i="81"/>
  <c r="F33" i="81"/>
  <c r="F32" i="81"/>
  <c r="F31" i="81"/>
  <c r="F30" i="81"/>
  <c r="F29" i="81"/>
  <c r="F28" i="81"/>
  <c r="F26" i="81"/>
  <c r="F25" i="81"/>
  <c r="F24" i="81"/>
  <c r="F23" i="81"/>
  <c r="F22" i="81"/>
  <c r="F21" i="81"/>
  <c r="F20" i="81"/>
  <c r="F18" i="81"/>
  <c r="F17" i="81"/>
  <c r="F16" i="81"/>
  <c r="F15" i="81"/>
  <c r="N14" i="81"/>
  <c r="I39" i="81" s="1"/>
  <c r="F14" i="81"/>
  <c r="F13" i="81"/>
  <c r="F12" i="81"/>
  <c r="A7" i="81"/>
  <c r="A5" i="81"/>
  <c r="I3" i="81"/>
  <c r="F3" i="81"/>
  <c r="A3" i="81"/>
  <c r="I56" i="80"/>
  <c r="F56" i="80"/>
  <c r="J53" i="80"/>
  <c r="H44" i="80"/>
  <c r="G44" i="80"/>
  <c r="F42" i="80"/>
  <c r="F41" i="80"/>
  <c r="F40" i="80"/>
  <c r="F39" i="80"/>
  <c r="F38" i="80"/>
  <c r="F37" i="80"/>
  <c r="F36" i="80"/>
  <c r="F34" i="80"/>
  <c r="F33" i="80"/>
  <c r="F32" i="80"/>
  <c r="F31" i="80"/>
  <c r="F30" i="80"/>
  <c r="F29" i="80"/>
  <c r="F28" i="80"/>
  <c r="F26" i="80"/>
  <c r="F25" i="80"/>
  <c r="F24" i="80"/>
  <c r="F23" i="80"/>
  <c r="F22" i="80"/>
  <c r="F21" i="80"/>
  <c r="F20" i="80"/>
  <c r="F18" i="80"/>
  <c r="F17" i="80"/>
  <c r="F16" i="80"/>
  <c r="F15" i="80"/>
  <c r="N14" i="80"/>
  <c r="I37" i="80" s="1"/>
  <c r="F14" i="80"/>
  <c r="F13" i="80"/>
  <c r="F12" i="80"/>
  <c r="A7" i="80"/>
  <c r="A5" i="80"/>
  <c r="I3" i="80"/>
  <c r="F3" i="80"/>
  <c r="A3" i="80"/>
  <c r="I56" i="79"/>
  <c r="F56" i="79"/>
  <c r="J53" i="79"/>
  <c r="H44" i="79"/>
  <c r="G44" i="79"/>
  <c r="F42" i="79"/>
  <c r="F41" i="79"/>
  <c r="F40" i="79"/>
  <c r="F39" i="79"/>
  <c r="F38" i="79"/>
  <c r="F37" i="79"/>
  <c r="F36" i="79"/>
  <c r="F34" i="79"/>
  <c r="F33" i="79"/>
  <c r="F32" i="79"/>
  <c r="F31" i="79"/>
  <c r="F30" i="79"/>
  <c r="F29" i="79"/>
  <c r="F28" i="79"/>
  <c r="F26" i="79"/>
  <c r="F25" i="79"/>
  <c r="F24" i="79"/>
  <c r="F23" i="79"/>
  <c r="F22" i="79"/>
  <c r="F21" i="79"/>
  <c r="F20" i="79"/>
  <c r="F18" i="79"/>
  <c r="F17" i="79"/>
  <c r="F16" i="79"/>
  <c r="F15" i="79"/>
  <c r="N14" i="79"/>
  <c r="I36" i="79" s="1"/>
  <c r="F14" i="79"/>
  <c r="F13" i="79"/>
  <c r="F12" i="79"/>
  <c r="A7" i="79"/>
  <c r="A5" i="79"/>
  <c r="I3" i="79"/>
  <c r="F3" i="79"/>
  <c r="A3" i="79"/>
  <c r="I56" i="78"/>
  <c r="F56" i="78"/>
  <c r="J53" i="78"/>
  <c r="H44" i="78"/>
  <c r="G44" i="78"/>
  <c r="F42" i="78"/>
  <c r="F41" i="78"/>
  <c r="F40" i="78"/>
  <c r="F39" i="78"/>
  <c r="F38" i="78"/>
  <c r="F37" i="78"/>
  <c r="F36" i="78"/>
  <c r="F34" i="78"/>
  <c r="F33" i="78"/>
  <c r="F32" i="78"/>
  <c r="F31" i="78"/>
  <c r="F30" i="78"/>
  <c r="F29" i="78"/>
  <c r="F28" i="78"/>
  <c r="F26" i="78"/>
  <c r="F25" i="78"/>
  <c r="F24" i="78"/>
  <c r="F23" i="78"/>
  <c r="F22" i="78"/>
  <c r="F21" i="78"/>
  <c r="F20" i="78"/>
  <c r="F18" i="78"/>
  <c r="F17" i="78"/>
  <c r="F16" i="78"/>
  <c r="F15" i="78"/>
  <c r="N14" i="78"/>
  <c r="I37" i="78" s="1"/>
  <c r="F14" i="78"/>
  <c r="F13" i="78"/>
  <c r="F12" i="78"/>
  <c r="A7" i="78"/>
  <c r="A5" i="78"/>
  <c r="I3" i="78"/>
  <c r="F3" i="78"/>
  <c r="A3" i="78"/>
  <c r="I56" i="77"/>
  <c r="F56" i="77"/>
  <c r="J53" i="77"/>
  <c r="H44" i="77"/>
  <c r="G44" i="77"/>
  <c r="F42" i="77"/>
  <c r="F41" i="77"/>
  <c r="F40" i="77"/>
  <c r="F39" i="77"/>
  <c r="F38" i="77"/>
  <c r="F37" i="77"/>
  <c r="F36" i="77"/>
  <c r="F34" i="77"/>
  <c r="F33" i="77"/>
  <c r="F32" i="77"/>
  <c r="F31" i="77"/>
  <c r="F30" i="77"/>
  <c r="F29" i="77"/>
  <c r="F28" i="77"/>
  <c r="F26" i="77"/>
  <c r="F25" i="77"/>
  <c r="F24" i="77"/>
  <c r="F23" i="77"/>
  <c r="F22" i="77"/>
  <c r="F21" i="77"/>
  <c r="F20" i="77"/>
  <c r="F18" i="77"/>
  <c r="F17" i="77"/>
  <c r="F16" i="77"/>
  <c r="F15" i="77"/>
  <c r="N14" i="77"/>
  <c r="I42" i="77" s="1"/>
  <c r="F14" i="77"/>
  <c r="F13" i="77"/>
  <c r="F12" i="77"/>
  <c r="A7" i="77"/>
  <c r="A5" i="77"/>
  <c r="I3" i="77"/>
  <c r="F3" i="77"/>
  <c r="A3" i="77"/>
  <c r="I56" i="76"/>
  <c r="F56" i="76"/>
  <c r="J53" i="76"/>
  <c r="H44" i="76"/>
  <c r="G44" i="76"/>
  <c r="F42" i="76"/>
  <c r="F41" i="76"/>
  <c r="F40" i="76"/>
  <c r="F39" i="76"/>
  <c r="F38" i="76"/>
  <c r="F37" i="76"/>
  <c r="F36" i="76"/>
  <c r="F34" i="76"/>
  <c r="F33" i="76"/>
  <c r="F32" i="76"/>
  <c r="F31" i="76"/>
  <c r="F30" i="76"/>
  <c r="F29" i="76"/>
  <c r="F28" i="76"/>
  <c r="F26" i="76"/>
  <c r="F25" i="76"/>
  <c r="F24" i="76"/>
  <c r="F23" i="76"/>
  <c r="F22" i="76"/>
  <c r="F21" i="76"/>
  <c r="F20" i="76"/>
  <c r="F18" i="76"/>
  <c r="F17" i="76"/>
  <c r="F16" i="76"/>
  <c r="F15" i="76"/>
  <c r="N14" i="76"/>
  <c r="I38" i="76" s="1"/>
  <c r="F14" i="76"/>
  <c r="F13" i="76"/>
  <c r="F12" i="76"/>
  <c r="A7" i="76"/>
  <c r="A5" i="76"/>
  <c r="I3" i="76"/>
  <c r="F3" i="76"/>
  <c r="A3" i="76"/>
  <c r="I56" i="75"/>
  <c r="F56" i="75"/>
  <c r="J53" i="75"/>
  <c r="H44" i="75"/>
  <c r="G44" i="75"/>
  <c r="F42" i="75"/>
  <c r="F41" i="75"/>
  <c r="F40" i="75"/>
  <c r="F39" i="75"/>
  <c r="F38" i="75"/>
  <c r="F37" i="75"/>
  <c r="F36" i="75"/>
  <c r="F34" i="75"/>
  <c r="F33" i="75"/>
  <c r="F32" i="75"/>
  <c r="F31" i="75"/>
  <c r="F30" i="75"/>
  <c r="F29" i="75"/>
  <c r="F28" i="75"/>
  <c r="F26" i="75"/>
  <c r="F25" i="75"/>
  <c r="F24" i="75"/>
  <c r="F23" i="75"/>
  <c r="F22" i="75"/>
  <c r="F21" i="75"/>
  <c r="F20" i="75"/>
  <c r="F18" i="75"/>
  <c r="F17" i="75"/>
  <c r="F16" i="75"/>
  <c r="F15" i="75"/>
  <c r="N14" i="75"/>
  <c r="I42" i="75" s="1"/>
  <c r="J42" i="75" s="1"/>
  <c r="F14" i="75"/>
  <c r="F13" i="75"/>
  <c r="F12" i="75"/>
  <c r="A7" i="75"/>
  <c r="A5" i="75"/>
  <c r="I3" i="75"/>
  <c r="F3" i="75"/>
  <c r="A3" i="75"/>
  <c r="I33" i="73"/>
  <c r="E33" i="73"/>
  <c r="G30" i="73"/>
  <c r="G29" i="73"/>
  <c r="G28" i="73"/>
  <c r="G27" i="73"/>
  <c r="G26" i="73"/>
  <c r="G25" i="73"/>
  <c r="G24" i="73"/>
  <c r="G23" i="73"/>
  <c r="G22" i="73"/>
  <c r="G21" i="73"/>
  <c r="G20" i="73"/>
  <c r="G19" i="73"/>
  <c r="G18" i="73"/>
  <c r="G17" i="73"/>
  <c r="G16" i="73"/>
  <c r="G15" i="73"/>
  <c r="G14" i="73"/>
  <c r="G13" i="73"/>
  <c r="G12" i="73"/>
  <c r="G11" i="73"/>
  <c r="J7" i="73"/>
  <c r="H7" i="73"/>
  <c r="A7" i="73"/>
  <c r="I5" i="73"/>
  <c r="A5" i="73"/>
  <c r="I3" i="73"/>
  <c r="A3" i="73"/>
  <c r="I33" i="72"/>
  <c r="E33" i="72"/>
  <c r="G30" i="72"/>
  <c r="G29" i="72"/>
  <c r="G28" i="72"/>
  <c r="G27" i="72"/>
  <c r="G26" i="72"/>
  <c r="G25" i="72"/>
  <c r="G24" i="72"/>
  <c r="G23" i="72"/>
  <c r="G22" i="72"/>
  <c r="G21" i="72"/>
  <c r="G20" i="72"/>
  <c r="G19" i="72"/>
  <c r="G18" i="72"/>
  <c r="G17" i="72"/>
  <c r="G16" i="72"/>
  <c r="G15" i="72"/>
  <c r="G14" i="72"/>
  <c r="G13" i="72"/>
  <c r="G12" i="72"/>
  <c r="G11" i="72"/>
  <c r="J7" i="72"/>
  <c r="H7" i="72"/>
  <c r="A7" i="72"/>
  <c r="I5" i="72"/>
  <c r="A5" i="72"/>
  <c r="I3" i="72"/>
  <c r="A3" i="72"/>
  <c r="Y13" i="71"/>
  <c r="X13" i="71"/>
  <c r="AA67" i="71"/>
  <c r="S67" i="71"/>
  <c r="X14" i="71"/>
  <c r="Y16" i="71"/>
  <c r="X16" i="71"/>
  <c r="Z16" i="71" s="1"/>
  <c r="X17" i="71"/>
  <c r="Y19" i="71"/>
  <c r="X19" i="71"/>
  <c r="X20" i="71"/>
  <c r="Y22" i="71"/>
  <c r="X22" i="71"/>
  <c r="X23" i="71"/>
  <c r="Y25" i="71"/>
  <c r="X25" i="71"/>
  <c r="X26" i="71"/>
  <c r="Y28" i="71"/>
  <c r="X28" i="71"/>
  <c r="X29" i="71"/>
  <c r="Y31" i="71"/>
  <c r="X31" i="71"/>
  <c r="Z31" i="71" s="1"/>
  <c r="X32" i="71"/>
  <c r="Y34" i="71"/>
  <c r="Z34" i="71" s="1"/>
  <c r="X34" i="71"/>
  <c r="X35" i="71"/>
  <c r="Y37" i="71"/>
  <c r="X37" i="71"/>
  <c r="X38" i="71"/>
  <c r="Y40" i="71"/>
  <c r="Z40" i="71" s="1"/>
  <c r="X40" i="71"/>
  <c r="X41" i="71"/>
  <c r="Y43" i="71"/>
  <c r="X43" i="71"/>
  <c r="X44" i="71"/>
  <c r="Y46" i="71"/>
  <c r="X46" i="71"/>
  <c r="X47" i="71"/>
  <c r="Y49" i="71"/>
  <c r="X49" i="71"/>
  <c r="X50" i="71"/>
  <c r="Y52" i="71"/>
  <c r="X52" i="71"/>
  <c r="X53" i="71"/>
  <c r="Y55" i="71"/>
  <c r="X55" i="71"/>
  <c r="X56" i="71"/>
  <c r="AB7" i="71"/>
  <c r="W7" i="71"/>
  <c r="A7" i="71"/>
  <c r="W5" i="71"/>
  <c r="A5" i="71"/>
  <c r="W3" i="71"/>
  <c r="K3" i="71"/>
  <c r="A3" i="71"/>
  <c r="X16" i="65"/>
  <c r="Y65" i="66"/>
  <c r="Y61" i="66"/>
  <c r="Y57" i="66"/>
  <c r="Y53" i="66"/>
  <c r="Y49" i="66"/>
  <c r="Y45" i="66"/>
  <c r="Y41" i="66"/>
  <c r="Y37" i="66"/>
  <c r="Y33" i="66"/>
  <c r="Y29" i="66"/>
  <c r="Y25" i="66"/>
  <c r="Y21" i="66"/>
  <c r="Y17" i="66"/>
  <c r="Y13" i="66"/>
  <c r="X67" i="66"/>
  <c r="Z67" i="66" s="1"/>
  <c r="X65" i="66"/>
  <c r="X64" i="66"/>
  <c r="Z64" i="66" s="1"/>
  <c r="X63" i="66"/>
  <c r="Z63" i="66" s="1"/>
  <c r="X61" i="66"/>
  <c r="X60" i="66"/>
  <c r="Z60" i="66" s="1"/>
  <c r="X35" i="66"/>
  <c r="Z35" i="66" s="1"/>
  <c r="X33" i="66"/>
  <c r="X32" i="66"/>
  <c r="Z32" i="66" s="1"/>
  <c r="X59" i="66"/>
  <c r="Z59" i="66" s="1"/>
  <c r="X57" i="66"/>
  <c r="X56" i="66"/>
  <c r="Z56" i="66" s="1"/>
  <c r="X55" i="66"/>
  <c r="Z55" i="66" s="1"/>
  <c r="X53" i="66"/>
  <c r="X52" i="66"/>
  <c r="Z52" i="66" s="1"/>
  <c r="X51" i="66"/>
  <c r="Z51" i="66" s="1"/>
  <c r="X49" i="66"/>
  <c r="X48" i="66"/>
  <c r="Z48" i="66" s="1"/>
  <c r="X47" i="66"/>
  <c r="Z47" i="66" s="1"/>
  <c r="X45" i="66"/>
  <c r="X44" i="66"/>
  <c r="Z44" i="66" s="1"/>
  <c r="X43" i="66"/>
  <c r="Z43" i="66" s="1"/>
  <c r="X41" i="66"/>
  <c r="X40" i="66"/>
  <c r="Z40" i="66" s="1"/>
  <c r="X39" i="66"/>
  <c r="Z39" i="66" s="1"/>
  <c r="X37" i="66"/>
  <c r="X36" i="66"/>
  <c r="Z36" i="66" s="1"/>
  <c r="X31" i="66"/>
  <c r="Z31" i="66" s="1"/>
  <c r="X29" i="66"/>
  <c r="X28" i="66"/>
  <c r="Z28" i="66" s="1"/>
  <c r="X27" i="66"/>
  <c r="Z27" i="66" s="1"/>
  <c r="X25" i="66"/>
  <c r="X24" i="66"/>
  <c r="Z24" i="66" s="1"/>
  <c r="X23" i="66"/>
  <c r="Z23" i="66" s="1"/>
  <c r="X21" i="66"/>
  <c r="X20" i="66"/>
  <c r="Z20" i="66" s="1"/>
  <c r="X19" i="66"/>
  <c r="Z19" i="66" s="1"/>
  <c r="X17" i="66"/>
  <c r="X16" i="66"/>
  <c r="Z16" i="66" s="1"/>
  <c r="X15" i="66"/>
  <c r="Z15" i="66" s="1"/>
  <c r="X13" i="66"/>
  <c r="X12" i="66"/>
  <c r="Z12" i="66" s="1"/>
  <c r="K3" i="65"/>
  <c r="W3" i="65"/>
  <c r="W5" i="65"/>
  <c r="W7" i="65"/>
  <c r="AB7" i="65"/>
  <c r="X13" i="65"/>
  <c r="X87" i="65" s="1"/>
  <c r="G28" i="55"/>
  <c r="F28" i="55"/>
  <c r="K3" i="66"/>
  <c r="F8" i="64"/>
  <c r="F6" i="64"/>
  <c r="H6" i="56"/>
  <c r="J7" i="76" s="1"/>
  <c r="D6" i="56"/>
  <c r="AB7" i="66"/>
  <c r="W7" i="66"/>
  <c r="A7" i="66"/>
  <c r="W5" i="66"/>
  <c r="A5" i="66"/>
  <c r="W3" i="66"/>
  <c r="A3" i="66"/>
  <c r="E24" i="60"/>
  <c r="S42" i="56" s="1"/>
  <c r="O5" i="56"/>
  <c r="O4" i="56"/>
  <c r="F24" i="35"/>
  <c r="F26" i="35"/>
  <c r="W12" i="25"/>
  <c r="Y12" i="25" s="1"/>
  <c r="W13" i="25"/>
  <c r="Y13" i="25" s="1"/>
  <c r="W14" i="25"/>
  <c r="Y14" i="25" s="1"/>
  <c r="W15" i="25"/>
  <c r="Y15" i="25" s="1"/>
  <c r="W16" i="25"/>
  <c r="Y16" i="25" s="1"/>
  <c r="W17" i="25"/>
  <c r="Y17" i="25" s="1"/>
  <c r="W18" i="25"/>
  <c r="Y18" i="25" s="1"/>
  <c r="W19" i="25"/>
  <c r="Y19" i="25" s="1"/>
  <c r="W20" i="25"/>
  <c r="Y20" i="25" s="1"/>
  <c r="W21" i="25"/>
  <c r="Y21" i="25" s="1"/>
  <c r="W22" i="25"/>
  <c r="Y22" i="25" s="1"/>
  <c r="W23" i="25"/>
  <c r="Y23" i="25" s="1"/>
  <c r="W24" i="25"/>
  <c r="Y24" i="25" s="1"/>
  <c r="W25" i="25"/>
  <c r="Y25" i="25" s="1"/>
  <c r="W11" i="25"/>
  <c r="Y11" i="25" s="1"/>
  <c r="I26" i="60"/>
  <c r="J36" i="35"/>
  <c r="E26" i="60"/>
  <c r="F36" i="35"/>
  <c r="J7" i="60"/>
  <c r="K7" i="35"/>
  <c r="J7" i="32"/>
  <c r="Y7" i="25"/>
  <c r="H7" i="60"/>
  <c r="I7" i="35"/>
  <c r="H7" i="32"/>
  <c r="V7" i="25"/>
  <c r="H5" i="60"/>
  <c r="I5" i="35"/>
  <c r="I5" i="32"/>
  <c r="V5" i="25"/>
  <c r="H3" i="60"/>
  <c r="I3" i="35"/>
  <c r="I3" i="32"/>
  <c r="V3" i="25"/>
  <c r="A6" i="55"/>
  <c r="A7" i="60"/>
  <c r="A7" i="35"/>
  <c r="A7" i="32"/>
  <c r="A7" i="25"/>
  <c r="A5" i="60"/>
  <c r="A5" i="35"/>
  <c r="A5" i="32"/>
  <c r="A5" i="25"/>
  <c r="A3" i="60"/>
  <c r="A3" i="35"/>
  <c r="A3" i="32"/>
  <c r="A3" i="25"/>
  <c r="F12" i="35"/>
  <c r="F14" i="35"/>
  <c r="F16" i="35"/>
  <c r="F18" i="35"/>
  <c r="F20" i="35"/>
  <c r="F22" i="35"/>
  <c r="F28" i="35"/>
  <c r="F30" i="35"/>
  <c r="F32" i="35"/>
  <c r="H28" i="55"/>
  <c r="G11" i="32"/>
  <c r="G12" i="32"/>
  <c r="G13" i="32"/>
  <c r="G14" i="32"/>
  <c r="G15" i="32"/>
  <c r="G16" i="32"/>
  <c r="G17" i="32"/>
  <c r="G18" i="32"/>
  <c r="G19" i="32"/>
  <c r="G20" i="32"/>
  <c r="G21" i="32"/>
  <c r="G22" i="32"/>
  <c r="G23" i="32"/>
  <c r="G24" i="32"/>
  <c r="G25" i="32"/>
  <c r="G26" i="32"/>
  <c r="G27" i="32"/>
  <c r="G28" i="32"/>
  <c r="G29" i="32"/>
  <c r="G30" i="32"/>
  <c r="F10" i="35"/>
  <c r="M10" i="90" l="1"/>
  <c r="N11" i="90"/>
  <c r="K10" i="89"/>
  <c r="L11" i="89"/>
  <c r="S36" i="56"/>
  <c r="AA54" i="65"/>
  <c r="AB54" i="65" s="1"/>
  <c r="AA39" i="65"/>
  <c r="AB39" i="65" s="1"/>
  <c r="AA25" i="65"/>
  <c r="AB25" i="65" s="1"/>
  <c r="AA23" i="65"/>
  <c r="AB23" i="65" s="1"/>
  <c r="AA29" i="65"/>
  <c r="AB29" i="65" s="1"/>
  <c r="AA53" i="65"/>
  <c r="AB53" i="65" s="1"/>
  <c r="AA30" i="65"/>
  <c r="AB30" i="65" s="1"/>
  <c r="AA74" i="65"/>
  <c r="AB74" i="65" s="1"/>
  <c r="AA19" i="65"/>
  <c r="AB19" i="65" s="1"/>
  <c r="AA50" i="65"/>
  <c r="AB50" i="65" s="1"/>
  <c r="AA79" i="65"/>
  <c r="AA48" i="65"/>
  <c r="AB48" i="65" s="1"/>
  <c r="AA18" i="65"/>
  <c r="AB18" i="65" s="1"/>
  <c r="AA14" i="65"/>
  <c r="AB14" i="65" s="1"/>
  <c r="AA70" i="65"/>
  <c r="AB70" i="65" s="1"/>
  <c r="AA40" i="65"/>
  <c r="AB40" i="65" s="1"/>
  <c r="AA78" i="65"/>
  <c r="AB78" i="65" s="1"/>
  <c r="AA24" i="65"/>
  <c r="AB24" i="65" s="1"/>
  <c r="AA43" i="65"/>
  <c r="AB43" i="65" s="1"/>
  <c r="AA63" i="65"/>
  <c r="AB63" i="65" s="1"/>
  <c r="AA58" i="65"/>
  <c r="AB58" i="65" s="1"/>
  <c r="AA75" i="65"/>
  <c r="AA34" i="65"/>
  <c r="AB34" i="65" s="1"/>
  <c r="AA84" i="65"/>
  <c r="AB84" i="65" s="1"/>
  <c r="AA38" i="65"/>
  <c r="AB38" i="65" s="1"/>
  <c r="AA59" i="65"/>
  <c r="AB59" i="65" s="1"/>
  <c r="AA69" i="65"/>
  <c r="AB69" i="65" s="1"/>
  <c r="AA64" i="65"/>
  <c r="AB64" i="65" s="1"/>
  <c r="AA65" i="65"/>
  <c r="AB65" i="65" s="1"/>
  <c r="AA33" i="65"/>
  <c r="AB33" i="65" s="1"/>
  <c r="AA60" i="65"/>
  <c r="AB60" i="65" s="1"/>
  <c r="AA28" i="65"/>
  <c r="AB28" i="65" s="1"/>
  <c r="AA49" i="65"/>
  <c r="AB49" i="65" s="1"/>
  <c r="AA44" i="65"/>
  <c r="AB44" i="65" s="1"/>
  <c r="AA55" i="65"/>
  <c r="AB55" i="65" s="1"/>
  <c r="AA73" i="65"/>
  <c r="AB73" i="65" s="1"/>
  <c r="AA80" i="65"/>
  <c r="AB80" i="65" s="1"/>
  <c r="AA85" i="65"/>
  <c r="AB85" i="65" s="1"/>
  <c r="AA83" i="65"/>
  <c r="AB83" i="65" s="1"/>
  <c r="AA35" i="65"/>
  <c r="AB35" i="65" s="1"/>
  <c r="AA45" i="65"/>
  <c r="AB45" i="65" s="1"/>
  <c r="AA20" i="65"/>
  <c r="AB20" i="65" s="1"/>
  <c r="AA68" i="65"/>
  <c r="AB68" i="65" s="1"/>
  <c r="AA15" i="65"/>
  <c r="AB15" i="65" s="1"/>
  <c r="Z16" i="65"/>
  <c r="X89" i="65"/>
  <c r="AA16" i="65"/>
  <c r="AB16" i="65" s="1"/>
  <c r="G11" i="66"/>
  <c r="G10" i="66" s="1"/>
  <c r="G11" i="71"/>
  <c r="H11" i="71" s="1"/>
  <c r="I11" i="71" s="1"/>
  <c r="J11" i="71" s="1"/>
  <c r="K11" i="71" s="1"/>
  <c r="L11" i="71" s="1"/>
  <c r="M11" i="71" s="1"/>
  <c r="N11" i="71" s="1"/>
  <c r="O11" i="71" s="1"/>
  <c r="P11" i="71" s="1"/>
  <c r="Q11" i="71" s="1"/>
  <c r="R11" i="71" s="1"/>
  <c r="S11" i="71" s="1"/>
  <c r="T11" i="71" s="1"/>
  <c r="U11" i="71" s="1"/>
  <c r="V11" i="71" s="1"/>
  <c r="W11" i="71" s="1"/>
  <c r="F10" i="82"/>
  <c r="G10" i="82" s="1"/>
  <c r="H10" i="82" s="1"/>
  <c r="I10" i="82" s="1"/>
  <c r="J10" i="82" s="1"/>
  <c r="K10" i="82" s="1"/>
  <c r="L10" i="82" s="1"/>
  <c r="M10" i="82" s="1"/>
  <c r="N10" i="82" s="1"/>
  <c r="O10" i="82" s="1"/>
  <c r="P10" i="82" s="1"/>
  <c r="Q10" i="82" s="1"/>
  <c r="R10" i="82" s="1"/>
  <c r="S10" i="82" s="1"/>
  <c r="T10" i="82" s="1"/>
  <c r="U10" i="82" s="1"/>
  <c r="V10" i="82" s="1"/>
  <c r="I11" i="83"/>
  <c r="J11" i="83" s="1"/>
  <c r="J10" i="83" s="1"/>
  <c r="K11" i="83"/>
  <c r="I17" i="75"/>
  <c r="J17" i="75" s="1"/>
  <c r="I13" i="78"/>
  <c r="J13" i="78" s="1"/>
  <c r="I22" i="78"/>
  <c r="J22" i="78" s="1"/>
  <c r="I16" i="75"/>
  <c r="J16" i="75" s="1"/>
  <c r="I25" i="75"/>
  <c r="J25" i="75" s="1"/>
  <c r="I16" i="77"/>
  <c r="J16" i="77" s="1"/>
  <c r="I12" i="80"/>
  <c r="J12" i="80" s="1"/>
  <c r="I13" i="80"/>
  <c r="J13" i="80" s="1"/>
  <c r="I22" i="80"/>
  <c r="J22" i="80" s="1"/>
  <c r="I30" i="80"/>
  <c r="J30" i="80" s="1"/>
  <c r="I21" i="80"/>
  <c r="J21" i="80" s="1"/>
  <c r="I21" i="78"/>
  <c r="J21" i="78" s="1"/>
  <c r="I39" i="78"/>
  <c r="J39" i="78" s="1"/>
  <c r="I26" i="79"/>
  <c r="J26" i="79" s="1"/>
  <c r="AA59" i="66"/>
  <c r="AB59" i="66" s="1"/>
  <c r="I17" i="77"/>
  <c r="J17" i="77" s="1"/>
  <c r="I26" i="77"/>
  <c r="J26" i="77" s="1"/>
  <c r="I25" i="77"/>
  <c r="J25" i="77" s="1"/>
  <c r="I12" i="78"/>
  <c r="J12" i="78" s="1"/>
  <c r="I40" i="78"/>
  <c r="J40" i="78" s="1"/>
  <c r="I16" i="79"/>
  <c r="J16" i="79" s="1"/>
  <c r="I17" i="79"/>
  <c r="J17" i="79" s="1"/>
  <c r="I25" i="79"/>
  <c r="J25" i="79" s="1"/>
  <c r="J7" i="77"/>
  <c r="I31" i="76"/>
  <c r="J31" i="76" s="1"/>
  <c r="I30" i="76"/>
  <c r="J30" i="76" s="1"/>
  <c r="I34" i="79"/>
  <c r="J34" i="79" s="1"/>
  <c r="I34" i="77"/>
  <c r="J34" i="77" s="1"/>
  <c r="I12" i="76"/>
  <c r="J12" i="76" s="1"/>
  <c r="I39" i="76"/>
  <c r="J39" i="76" s="1"/>
  <c r="I40" i="76"/>
  <c r="J40" i="76" s="1"/>
  <c r="I36" i="77"/>
  <c r="J36" i="77" s="1"/>
  <c r="I13" i="76"/>
  <c r="J13" i="76" s="1"/>
  <c r="I31" i="80"/>
  <c r="J31" i="80" s="1"/>
  <c r="I26" i="75"/>
  <c r="J26" i="75" s="1"/>
  <c r="I34" i="75"/>
  <c r="J34" i="75" s="1"/>
  <c r="I21" i="76"/>
  <c r="J21" i="76" s="1"/>
  <c r="I30" i="78"/>
  <c r="J30" i="78" s="1"/>
  <c r="I39" i="80"/>
  <c r="J39" i="80" s="1"/>
  <c r="I36" i="75"/>
  <c r="J36" i="75" s="1"/>
  <c r="I22" i="76"/>
  <c r="J22" i="76" s="1"/>
  <c r="I31" i="78"/>
  <c r="J31" i="78" s="1"/>
  <c r="I40" i="80"/>
  <c r="J40" i="80" s="1"/>
  <c r="Z13" i="65"/>
  <c r="Z37" i="66"/>
  <c r="J7" i="78"/>
  <c r="I25" i="81"/>
  <c r="J25" i="81" s="1"/>
  <c r="I36" i="81"/>
  <c r="J36" i="81" s="1"/>
  <c r="H7" i="80"/>
  <c r="I18" i="75"/>
  <c r="J18" i="75" s="1"/>
  <c r="I28" i="75"/>
  <c r="J28" i="75" s="1"/>
  <c r="I37" i="75"/>
  <c r="J37" i="75" s="1"/>
  <c r="I14" i="76"/>
  <c r="J14" i="76" s="1"/>
  <c r="I23" i="76"/>
  <c r="J23" i="76" s="1"/>
  <c r="I32" i="76"/>
  <c r="J32" i="76" s="1"/>
  <c r="I41" i="76"/>
  <c r="J41" i="76" s="1"/>
  <c r="I18" i="77"/>
  <c r="J18" i="77" s="1"/>
  <c r="I28" i="77"/>
  <c r="J28" i="77" s="1"/>
  <c r="I37" i="77"/>
  <c r="J37" i="77" s="1"/>
  <c r="I14" i="78"/>
  <c r="J14" i="78" s="1"/>
  <c r="I23" i="78"/>
  <c r="J23" i="78" s="1"/>
  <c r="I32" i="78"/>
  <c r="J32" i="78" s="1"/>
  <c r="I41" i="78"/>
  <c r="J41" i="78" s="1"/>
  <c r="I18" i="79"/>
  <c r="J18" i="79" s="1"/>
  <c r="I28" i="79"/>
  <c r="J28" i="79" s="1"/>
  <c r="I37" i="79"/>
  <c r="J37" i="79" s="1"/>
  <c r="I14" i="80"/>
  <c r="J14" i="80" s="1"/>
  <c r="I23" i="80"/>
  <c r="J23" i="80" s="1"/>
  <c r="I32" i="80"/>
  <c r="J32" i="80" s="1"/>
  <c r="I41" i="80"/>
  <c r="J41" i="80" s="1"/>
  <c r="I18" i="81"/>
  <c r="J18" i="81" s="1"/>
  <c r="I28" i="81"/>
  <c r="J28" i="81" s="1"/>
  <c r="I37" i="81"/>
  <c r="J37" i="81" s="1"/>
  <c r="I34" i="81"/>
  <c r="J34" i="81" s="1"/>
  <c r="I26" i="81"/>
  <c r="J26" i="81" s="1"/>
  <c r="J7" i="81"/>
  <c r="I20" i="75"/>
  <c r="J20" i="75" s="1"/>
  <c r="I29" i="75"/>
  <c r="J29" i="75" s="1"/>
  <c r="I38" i="75"/>
  <c r="J38" i="75" s="1"/>
  <c r="I15" i="76"/>
  <c r="J15" i="76" s="1"/>
  <c r="I24" i="76"/>
  <c r="J24" i="76" s="1"/>
  <c r="I33" i="76"/>
  <c r="J33" i="76" s="1"/>
  <c r="I42" i="76"/>
  <c r="J42" i="76" s="1"/>
  <c r="I20" i="77"/>
  <c r="J20" i="77" s="1"/>
  <c r="I29" i="77"/>
  <c r="J29" i="77" s="1"/>
  <c r="I38" i="77"/>
  <c r="J38" i="77" s="1"/>
  <c r="I15" i="78"/>
  <c r="J15" i="78" s="1"/>
  <c r="I24" i="78"/>
  <c r="J24" i="78" s="1"/>
  <c r="I33" i="78"/>
  <c r="J33" i="78" s="1"/>
  <c r="I42" i="78"/>
  <c r="J42" i="78" s="1"/>
  <c r="I20" i="79"/>
  <c r="J20" i="79" s="1"/>
  <c r="I29" i="79"/>
  <c r="J29" i="79" s="1"/>
  <c r="I38" i="79"/>
  <c r="J38" i="79" s="1"/>
  <c r="I15" i="80"/>
  <c r="J15" i="80" s="1"/>
  <c r="I24" i="80"/>
  <c r="J24" i="80" s="1"/>
  <c r="I33" i="80"/>
  <c r="J33" i="80" s="1"/>
  <c r="I42" i="80"/>
  <c r="J42" i="80" s="1"/>
  <c r="I20" i="81"/>
  <c r="J20" i="81" s="1"/>
  <c r="I29" i="81"/>
  <c r="J29" i="81" s="1"/>
  <c r="I38" i="81"/>
  <c r="J38" i="81" s="1"/>
  <c r="I17" i="81"/>
  <c r="J17" i="81" s="1"/>
  <c r="H7" i="75"/>
  <c r="I12" i="75"/>
  <c r="J12" i="75" s="1"/>
  <c r="I21" i="75"/>
  <c r="J21" i="75" s="1"/>
  <c r="I30" i="75"/>
  <c r="J30" i="75" s="1"/>
  <c r="I39" i="75"/>
  <c r="J39" i="75" s="1"/>
  <c r="I16" i="76"/>
  <c r="J16" i="76" s="1"/>
  <c r="I25" i="76"/>
  <c r="J25" i="76" s="1"/>
  <c r="I34" i="76"/>
  <c r="J34" i="76" s="1"/>
  <c r="I12" i="77"/>
  <c r="J12" i="77" s="1"/>
  <c r="I21" i="77"/>
  <c r="J21" i="77" s="1"/>
  <c r="I30" i="77"/>
  <c r="J30" i="77" s="1"/>
  <c r="I39" i="77"/>
  <c r="J39" i="77" s="1"/>
  <c r="I16" i="78"/>
  <c r="J16" i="78" s="1"/>
  <c r="I25" i="78"/>
  <c r="J25" i="78" s="1"/>
  <c r="I34" i="78"/>
  <c r="J34" i="78" s="1"/>
  <c r="I12" i="79"/>
  <c r="J12" i="79" s="1"/>
  <c r="I21" i="79"/>
  <c r="J21" i="79" s="1"/>
  <c r="I30" i="79"/>
  <c r="J30" i="79" s="1"/>
  <c r="I39" i="79"/>
  <c r="J39" i="79" s="1"/>
  <c r="I16" i="80"/>
  <c r="J16" i="80" s="1"/>
  <c r="I25" i="80"/>
  <c r="J25" i="80" s="1"/>
  <c r="I34" i="80"/>
  <c r="J34" i="80" s="1"/>
  <c r="I12" i="81"/>
  <c r="J12" i="81" s="1"/>
  <c r="I21" i="81"/>
  <c r="J21" i="81" s="1"/>
  <c r="I30" i="81"/>
  <c r="J30" i="81" s="1"/>
  <c r="J39" i="81"/>
  <c r="I13" i="75"/>
  <c r="J13" i="75" s="1"/>
  <c r="I22" i="75"/>
  <c r="J22" i="75" s="1"/>
  <c r="I31" i="75"/>
  <c r="J31" i="75" s="1"/>
  <c r="I40" i="75"/>
  <c r="J40" i="75" s="1"/>
  <c r="I17" i="76"/>
  <c r="J17" i="76" s="1"/>
  <c r="I26" i="76"/>
  <c r="J26" i="76" s="1"/>
  <c r="I36" i="76"/>
  <c r="J36" i="76" s="1"/>
  <c r="I13" i="77"/>
  <c r="J13" i="77" s="1"/>
  <c r="I22" i="77"/>
  <c r="J22" i="77" s="1"/>
  <c r="I31" i="77"/>
  <c r="J31" i="77" s="1"/>
  <c r="I40" i="77"/>
  <c r="J40" i="77" s="1"/>
  <c r="I17" i="78"/>
  <c r="J17" i="78" s="1"/>
  <c r="I26" i="78"/>
  <c r="J26" i="78" s="1"/>
  <c r="I36" i="78"/>
  <c r="J36" i="78" s="1"/>
  <c r="I13" i="79"/>
  <c r="J13" i="79" s="1"/>
  <c r="I22" i="79"/>
  <c r="J22" i="79" s="1"/>
  <c r="I31" i="79"/>
  <c r="J31" i="79" s="1"/>
  <c r="I40" i="79"/>
  <c r="J40" i="79" s="1"/>
  <c r="I17" i="80"/>
  <c r="J17" i="80" s="1"/>
  <c r="I26" i="80"/>
  <c r="J26" i="80" s="1"/>
  <c r="I36" i="80"/>
  <c r="J36" i="80" s="1"/>
  <c r="I13" i="81"/>
  <c r="J13" i="81" s="1"/>
  <c r="I22" i="81"/>
  <c r="J22" i="81" s="1"/>
  <c r="I31" i="81"/>
  <c r="J31" i="81" s="1"/>
  <c r="I40" i="81"/>
  <c r="J40" i="81" s="1"/>
  <c r="I16" i="81"/>
  <c r="J16" i="81" s="1"/>
  <c r="Z22" i="71"/>
  <c r="I14" i="75"/>
  <c r="J14" i="75" s="1"/>
  <c r="I23" i="75"/>
  <c r="J23" i="75" s="1"/>
  <c r="I32" i="75"/>
  <c r="J32" i="75" s="1"/>
  <c r="I41" i="75"/>
  <c r="J41" i="75" s="1"/>
  <c r="I18" i="76"/>
  <c r="J18" i="76" s="1"/>
  <c r="I28" i="76"/>
  <c r="J28" i="76" s="1"/>
  <c r="I37" i="76"/>
  <c r="J37" i="76" s="1"/>
  <c r="I14" i="77"/>
  <c r="J14" i="77" s="1"/>
  <c r="I23" i="77"/>
  <c r="J23" i="77" s="1"/>
  <c r="I32" i="77"/>
  <c r="J32" i="77" s="1"/>
  <c r="I41" i="77"/>
  <c r="J41" i="77" s="1"/>
  <c r="I18" i="78"/>
  <c r="J18" i="78" s="1"/>
  <c r="I28" i="78"/>
  <c r="J28" i="78" s="1"/>
  <c r="I14" i="79"/>
  <c r="J14" i="79" s="1"/>
  <c r="I23" i="79"/>
  <c r="J23" i="79" s="1"/>
  <c r="I32" i="79"/>
  <c r="J32" i="79" s="1"/>
  <c r="I41" i="79"/>
  <c r="J41" i="79" s="1"/>
  <c r="I18" i="80"/>
  <c r="J18" i="80" s="1"/>
  <c r="I28" i="80"/>
  <c r="J28" i="80" s="1"/>
  <c r="I14" i="81"/>
  <c r="J14" i="81" s="1"/>
  <c r="I23" i="81"/>
  <c r="J23" i="81" s="1"/>
  <c r="I32" i="81"/>
  <c r="J32" i="81" s="1"/>
  <c r="I41" i="81"/>
  <c r="J41" i="81" s="1"/>
  <c r="I15" i="75"/>
  <c r="J15" i="75" s="1"/>
  <c r="I24" i="75"/>
  <c r="J24" i="75" s="1"/>
  <c r="I33" i="75"/>
  <c r="J33" i="75" s="1"/>
  <c r="I20" i="76"/>
  <c r="J20" i="76" s="1"/>
  <c r="I29" i="76"/>
  <c r="J29" i="76" s="1"/>
  <c r="I15" i="77"/>
  <c r="J15" i="77" s="1"/>
  <c r="I24" i="77"/>
  <c r="J24" i="77" s="1"/>
  <c r="I33" i="77"/>
  <c r="J33" i="77" s="1"/>
  <c r="I20" i="78"/>
  <c r="J20" i="78" s="1"/>
  <c r="I29" i="78"/>
  <c r="J29" i="78" s="1"/>
  <c r="I38" i="78"/>
  <c r="J38" i="78" s="1"/>
  <c r="I15" i="79"/>
  <c r="J15" i="79" s="1"/>
  <c r="I24" i="79"/>
  <c r="J24" i="79" s="1"/>
  <c r="I33" i="79"/>
  <c r="J33" i="79" s="1"/>
  <c r="I42" i="79"/>
  <c r="J42" i="79" s="1"/>
  <c r="I20" i="80"/>
  <c r="J20" i="80" s="1"/>
  <c r="I29" i="80"/>
  <c r="J29" i="80" s="1"/>
  <c r="I38" i="80"/>
  <c r="J38" i="80" s="1"/>
  <c r="I15" i="81"/>
  <c r="J15" i="81" s="1"/>
  <c r="I24" i="81"/>
  <c r="J24" i="81" s="1"/>
  <c r="I33" i="81"/>
  <c r="J33" i="81" s="1"/>
  <c r="I42" i="81"/>
  <c r="J42" i="81" s="1"/>
  <c r="G31" i="73"/>
  <c r="F44" i="78"/>
  <c r="F44" i="77"/>
  <c r="F44" i="76"/>
  <c r="F44" i="75"/>
  <c r="AA39" i="66"/>
  <c r="AB39" i="66" s="1"/>
  <c r="AA67" i="66"/>
  <c r="AB67" i="66" s="1"/>
  <c r="AA15" i="66"/>
  <c r="AB15" i="66" s="1"/>
  <c r="AA27" i="66"/>
  <c r="AB27" i="66" s="1"/>
  <c r="AA35" i="66"/>
  <c r="AB35" i="66" s="1"/>
  <c r="AA55" i="66"/>
  <c r="AB55" i="66" s="1"/>
  <c r="AA48" i="66"/>
  <c r="AB48" i="66" s="1"/>
  <c r="Z33" i="66"/>
  <c r="AA33" i="66" s="1"/>
  <c r="AB33" i="66" s="1"/>
  <c r="Z25" i="66"/>
  <c r="AA25" i="66" s="1"/>
  <c r="AB25" i="66" s="1"/>
  <c r="Z13" i="66"/>
  <c r="AA13" i="66" s="1"/>
  <c r="AB13" i="66" s="1"/>
  <c r="Z53" i="66"/>
  <c r="AA53" i="66" s="1"/>
  <c r="AB53" i="66" s="1"/>
  <c r="Z49" i="66"/>
  <c r="AA49" i="66" s="1"/>
  <c r="AB49" i="66" s="1"/>
  <c r="Z45" i="66"/>
  <c r="AA45" i="66" s="1"/>
  <c r="AB45" i="66" s="1"/>
  <c r="Z17" i="66"/>
  <c r="AA17" i="66" s="1"/>
  <c r="AB17" i="66" s="1"/>
  <c r="J7" i="80"/>
  <c r="J7" i="75"/>
  <c r="J7" i="79"/>
  <c r="H7" i="76"/>
  <c r="H7" i="81"/>
  <c r="H7" i="79"/>
  <c r="H7" i="78"/>
  <c r="H7" i="77"/>
  <c r="F44" i="81"/>
  <c r="F44" i="80"/>
  <c r="F44" i="79"/>
  <c r="J37" i="80"/>
  <c r="J36" i="79"/>
  <c r="J37" i="78"/>
  <c r="J42" i="77"/>
  <c r="J38" i="76"/>
  <c r="G31" i="72"/>
  <c r="F34" i="35"/>
  <c r="S44" i="56" s="1"/>
  <c r="Z52" i="71"/>
  <c r="AA12" i="66"/>
  <c r="AB12" i="66" s="1"/>
  <c r="AA22" i="71"/>
  <c r="AB22" i="71" s="1"/>
  <c r="AA34" i="71"/>
  <c r="AB34" i="71" s="1"/>
  <c r="AA64" i="66"/>
  <c r="AB64" i="66" s="1"/>
  <c r="X57" i="71"/>
  <c r="X59" i="71" s="1"/>
  <c r="AA29" i="71"/>
  <c r="AB29" i="71" s="1"/>
  <c r="G31" i="32"/>
  <c r="AA52" i="66"/>
  <c r="AB52" i="66" s="1"/>
  <c r="AA44" i="66"/>
  <c r="AB44" i="66" s="1"/>
  <c r="AA35" i="71"/>
  <c r="AB35" i="71" s="1"/>
  <c r="AA63" i="66"/>
  <c r="AB63" i="66" s="1"/>
  <c r="AA19" i="66"/>
  <c r="AB19" i="66" s="1"/>
  <c r="AA51" i="66"/>
  <c r="AB51" i="66" s="1"/>
  <c r="AA47" i="71"/>
  <c r="AB47" i="71" s="1"/>
  <c r="AA53" i="71"/>
  <c r="AB53" i="71" s="1"/>
  <c r="AA20" i="66"/>
  <c r="AB20" i="66" s="1"/>
  <c r="AA28" i="66"/>
  <c r="AB28" i="66" s="1"/>
  <c r="Z29" i="66"/>
  <c r="AA29" i="66" s="1"/>
  <c r="AB29" i="66" s="1"/>
  <c r="Z61" i="66"/>
  <c r="AA61" i="66" s="1"/>
  <c r="AB61" i="66" s="1"/>
  <c r="Z28" i="71"/>
  <c r="AA28" i="71" s="1"/>
  <c r="AB28" i="71" s="1"/>
  <c r="AA60" i="66"/>
  <c r="AB60" i="66" s="1"/>
  <c r="Z65" i="66"/>
  <c r="Z46" i="71"/>
  <c r="AA47" i="66"/>
  <c r="AB47" i="66" s="1"/>
  <c r="AA56" i="66"/>
  <c r="AB56" i="66" s="1"/>
  <c r="AA23" i="71"/>
  <c r="AB23" i="71" s="1"/>
  <c r="Z57" i="66"/>
  <c r="Z25" i="71"/>
  <c r="Z19" i="71"/>
  <c r="AA40" i="66"/>
  <c r="AB40" i="66" s="1"/>
  <c r="Z41" i="66"/>
  <c r="AA41" i="66" s="1"/>
  <c r="Z43" i="71"/>
  <c r="AA43" i="71" s="1"/>
  <c r="AB43" i="71" s="1"/>
  <c r="Z37" i="71"/>
  <c r="Z55" i="71"/>
  <c r="Z49" i="71"/>
  <c r="AA23" i="66"/>
  <c r="AB23" i="66" s="1"/>
  <c r="Z21" i="66"/>
  <c r="AA21" i="66" s="1"/>
  <c r="AB21" i="66" s="1"/>
  <c r="AA46" i="71"/>
  <c r="AB46" i="71" s="1"/>
  <c r="AA24" i="66"/>
  <c r="AB24" i="66" s="1"/>
  <c r="AA37" i="66"/>
  <c r="AB37" i="66" s="1"/>
  <c r="AA31" i="66"/>
  <c r="AB31" i="66" s="1"/>
  <c r="Y26" i="25"/>
  <c r="S38" i="56" s="1"/>
  <c r="AA16" i="66"/>
  <c r="AB16" i="66" s="1"/>
  <c r="AA31" i="71"/>
  <c r="AB31" i="71" s="1"/>
  <c r="AA32" i="66"/>
  <c r="AB32" i="66" s="1"/>
  <c r="AA16" i="71"/>
  <c r="AB16" i="71" s="1"/>
  <c r="Z13" i="71"/>
  <c r="AA52" i="71"/>
  <c r="AA36" i="66"/>
  <c r="AB36" i="66" s="1"/>
  <c r="AA55" i="71"/>
  <c r="AB55" i="71" s="1"/>
  <c r="AA40" i="71"/>
  <c r="AB40" i="71" s="1"/>
  <c r="AA43" i="66"/>
  <c r="AB43" i="66" s="1"/>
  <c r="AA56" i="71"/>
  <c r="AB56" i="71" s="1"/>
  <c r="AA50" i="71"/>
  <c r="AB50" i="71" s="1"/>
  <c r="AA44" i="71"/>
  <c r="AB44" i="71" s="1"/>
  <c r="AA38" i="71"/>
  <c r="AB38" i="71" s="1"/>
  <c r="AA32" i="71"/>
  <c r="AB32" i="71" s="1"/>
  <c r="AA26" i="71"/>
  <c r="AB26" i="71" s="1"/>
  <c r="AA20" i="71"/>
  <c r="AB20" i="71" s="1"/>
  <c r="AA37" i="71"/>
  <c r="AB37" i="71" s="1"/>
  <c r="AA19" i="71"/>
  <c r="AB19" i="71" s="1"/>
  <c r="AA14" i="71"/>
  <c r="AB14" i="71" s="1"/>
  <c r="AA41" i="71"/>
  <c r="AB41" i="71" s="1"/>
  <c r="AA17" i="71"/>
  <c r="AB17" i="71" s="1"/>
  <c r="G11" i="65" l="1"/>
  <c r="H11" i="65" s="1"/>
  <c r="I11" i="65" s="1"/>
  <c r="J11" i="65" s="1"/>
  <c r="K11" i="65" s="1"/>
  <c r="L11" i="65" s="1"/>
  <c r="M11" i="65" s="1"/>
  <c r="N11" i="65" s="1"/>
  <c r="O11" i="65" s="1"/>
  <c r="P11" i="65" s="1"/>
  <c r="Q11" i="65" s="1"/>
  <c r="R11" i="65" s="1"/>
  <c r="O11" i="90"/>
  <c r="N10" i="90"/>
  <c r="M11" i="89"/>
  <c r="L10" i="89"/>
  <c r="AB75" i="65"/>
  <c r="AB88" i="65"/>
  <c r="I26" i="56" s="1"/>
  <c r="A12" i="80"/>
  <c r="A20" i="80" s="1"/>
  <c r="A21" i="80" s="1"/>
  <c r="A22" i="80" s="1"/>
  <c r="A23" i="80" s="1"/>
  <c r="A24" i="80" s="1"/>
  <c r="A25" i="80" s="1"/>
  <c r="A26" i="80" s="1"/>
  <c r="G10" i="88"/>
  <c r="G10" i="65"/>
  <c r="A12" i="81"/>
  <c r="A28" i="81" s="1"/>
  <c r="A29" i="81" s="1"/>
  <c r="A30" i="81" s="1"/>
  <c r="A31" i="81" s="1"/>
  <c r="A32" i="81" s="1"/>
  <c r="A33" i="81" s="1"/>
  <c r="A34" i="81" s="1"/>
  <c r="A12" i="79"/>
  <c r="A28" i="79" s="1"/>
  <c r="A29" i="79" s="1"/>
  <c r="A30" i="79" s="1"/>
  <c r="A31" i="79" s="1"/>
  <c r="A32" i="79" s="1"/>
  <c r="A33" i="79" s="1"/>
  <c r="A34" i="79" s="1"/>
  <c r="A12" i="75"/>
  <c r="A36" i="75" s="1"/>
  <c r="A37" i="75" s="1"/>
  <c r="A38" i="75" s="1"/>
  <c r="A39" i="75" s="1"/>
  <c r="A40" i="75" s="1"/>
  <c r="A41" i="75" s="1"/>
  <c r="A42" i="75" s="1"/>
  <c r="A12" i="77"/>
  <c r="A28" i="77" s="1"/>
  <c r="A29" i="77" s="1"/>
  <c r="A30" i="77" s="1"/>
  <c r="A31" i="77" s="1"/>
  <c r="A32" i="77" s="1"/>
  <c r="A33" i="77" s="1"/>
  <c r="A34" i="77" s="1"/>
  <c r="AB79" i="65"/>
  <c r="I10" i="83"/>
  <c r="S11" i="65"/>
  <c r="T11" i="65" s="1"/>
  <c r="U11" i="65" s="1"/>
  <c r="V11" i="65" s="1"/>
  <c r="W11" i="65" s="1"/>
  <c r="G11" i="88" s="1"/>
  <c r="H11" i="88" s="1"/>
  <c r="I11" i="88" s="1"/>
  <c r="J11" i="88" s="1"/>
  <c r="K11" i="88" s="1"/>
  <c r="L11" i="88" s="1"/>
  <c r="M11" i="88" s="1"/>
  <c r="N11" i="88" s="1"/>
  <c r="O11" i="88" s="1"/>
  <c r="P11" i="88" s="1"/>
  <c r="Q11" i="88" s="1"/>
  <c r="R11" i="88" s="1"/>
  <c r="S11" i="88" s="1"/>
  <c r="T11" i="88" s="1"/>
  <c r="U11" i="88" s="1"/>
  <c r="V11" i="88" s="1"/>
  <c r="W11" i="88" s="1"/>
  <c r="G10" i="71"/>
  <c r="A12" i="78"/>
  <c r="A28" i="78" s="1"/>
  <c r="A29" i="78" s="1"/>
  <c r="A30" i="78" s="1"/>
  <c r="A31" i="78" s="1"/>
  <c r="A32" i="78" s="1"/>
  <c r="A33" i="78" s="1"/>
  <c r="A34" i="78" s="1"/>
  <c r="A12" i="76"/>
  <c r="A28" i="76" s="1"/>
  <c r="A29" i="76" s="1"/>
  <c r="A30" i="76" s="1"/>
  <c r="A31" i="76" s="1"/>
  <c r="A32" i="76" s="1"/>
  <c r="A33" i="76" s="1"/>
  <c r="A34" i="76" s="1"/>
  <c r="AA13" i="65"/>
  <c r="H11" i="66"/>
  <c r="F10" i="25"/>
  <c r="G10" i="25" s="1"/>
  <c r="H10" i="25" s="1"/>
  <c r="I10" i="25" s="1"/>
  <c r="J10" i="25" s="1"/>
  <c r="K10" i="25" s="1"/>
  <c r="L10" i="25" s="1"/>
  <c r="M10" i="25" s="1"/>
  <c r="N10" i="25" s="1"/>
  <c r="O10" i="25" s="1"/>
  <c r="P10" i="25" s="1"/>
  <c r="Q10" i="25" s="1"/>
  <c r="R10" i="25" s="1"/>
  <c r="S10" i="25" s="1"/>
  <c r="T10" i="25" s="1"/>
  <c r="U10" i="25" s="1"/>
  <c r="V10" i="25" s="1"/>
  <c r="L11" i="83"/>
  <c r="K10" i="83"/>
  <c r="A36" i="81"/>
  <c r="A37" i="81" s="1"/>
  <c r="A38" i="81" s="1"/>
  <c r="A39" i="81" s="1"/>
  <c r="A40" i="81" s="1"/>
  <c r="A41" i="81" s="1"/>
  <c r="A42" i="81" s="1"/>
  <c r="A36" i="79"/>
  <c r="A37" i="79" s="1"/>
  <c r="A38" i="79" s="1"/>
  <c r="A39" i="79" s="1"/>
  <c r="A40" i="79" s="1"/>
  <c r="A41" i="79" s="1"/>
  <c r="A42" i="79" s="1"/>
  <c r="A36" i="80"/>
  <c r="A37" i="80" s="1"/>
  <c r="A38" i="80" s="1"/>
  <c r="A39" i="80" s="1"/>
  <c r="A40" i="80" s="1"/>
  <c r="A41" i="80" s="1"/>
  <c r="A42" i="80" s="1"/>
  <c r="J44" i="75"/>
  <c r="J44" i="78"/>
  <c r="J44" i="80"/>
  <c r="J44" i="81"/>
  <c r="J44" i="79"/>
  <c r="J44" i="77"/>
  <c r="J44" i="76"/>
  <c r="AB52" i="71"/>
  <c r="S40" i="56"/>
  <c r="X74" i="66"/>
  <c r="AA25" i="71"/>
  <c r="AB25" i="71" s="1"/>
  <c r="AA49" i="71"/>
  <c r="AB49" i="71" s="1"/>
  <c r="AB41" i="66"/>
  <c r="AA57" i="66"/>
  <c r="AB57" i="66" s="1"/>
  <c r="AA65" i="66"/>
  <c r="AB65" i="66" s="1"/>
  <c r="AA13" i="71"/>
  <c r="AB57" i="71"/>
  <c r="A13" i="76" l="1"/>
  <c r="A14" i="76" s="1"/>
  <c r="A15" i="76" s="1"/>
  <c r="A16" i="76" s="1"/>
  <c r="A17" i="76" s="1"/>
  <c r="A18" i="76" s="1"/>
  <c r="A36" i="76"/>
  <c r="A37" i="76" s="1"/>
  <c r="A38" i="76" s="1"/>
  <c r="A39" i="76" s="1"/>
  <c r="A40" i="76" s="1"/>
  <c r="A41" i="76" s="1"/>
  <c r="A42" i="76" s="1"/>
  <c r="A20" i="76"/>
  <c r="A21" i="76" s="1"/>
  <c r="A22" i="76" s="1"/>
  <c r="A23" i="76" s="1"/>
  <c r="A24" i="76" s="1"/>
  <c r="A25" i="76" s="1"/>
  <c r="A26" i="76" s="1"/>
  <c r="A13" i="80"/>
  <c r="A14" i="80" s="1"/>
  <c r="A15" i="80" s="1"/>
  <c r="A16" i="80" s="1"/>
  <c r="A17" i="80" s="1"/>
  <c r="A18" i="80" s="1"/>
  <c r="A13" i="81"/>
  <c r="A14" i="81" s="1"/>
  <c r="A15" i="81" s="1"/>
  <c r="A16" i="81" s="1"/>
  <c r="A17" i="81" s="1"/>
  <c r="A18" i="81" s="1"/>
  <c r="A20" i="81"/>
  <c r="A21" i="81" s="1"/>
  <c r="A22" i="81" s="1"/>
  <c r="A23" i="81" s="1"/>
  <c r="A24" i="81" s="1"/>
  <c r="A25" i="81" s="1"/>
  <c r="A26" i="81" s="1"/>
  <c r="A28" i="75"/>
  <c r="A29" i="75" s="1"/>
  <c r="A30" i="75" s="1"/>
  <c r="A31" i="75" s="1"/>
  <c r="A32" i="75" s="1"/>
  <c r="A33" i="75" s="1"/>
  <c r="A34" i="75" s="1"/>
  <c r="A28" i="80"/>
  <c r="A29" i="80" s="1"/>
  <c r="A30" i="80" s="1"/>
  <c r="A31" i="80" s="1"/>
  <c r="A32" i="80" s="1"/>
  <c r="A33" i="80" s="1"/>
  <c r="A34" i="80" s="1"/>
  <c r="A20" i="75"/>
  <c r="A21" i="75" s="1"/>
  <c r="A22" i="75" s="1"/>
  <c r="A23" i="75" s="1"/>
  <c r="A24" i="75" s="1"/>
  <c r="A25" i="75" s="1"/>
  <c r="A26" i="75" s="1"/>
  <c r="A13" i="79"/>
  <c r="A14" i="79" s="1"/>
  <c r="A15" i="79" s="1"/>
  <c r="A16" i="79" s="1"/>
  <c r="A17" i="79" s="1"/>
  <c r="A18" i="79" s="1"/>
  <c r="A20" i="79"/>
  <c r="A21" i="79" s="1"/>
  <c r="A22" i="79" s="1"/>
  <c r="A23" i="79" s="1"/>
  <c r="A24" i="79" s="1"/>
  <c r="A25" i="79" s="1"/>
  <c r="A26" i="79" s="1"/>
  <c r="P11" i="90"/>
  <c r="O10" i="90"/>
  <c r="N11" i="89"/>
  <c r="M10" i="89"/>
  <c r="AB89" i="65"/>
  <c r="A13" i="77"/>
  <c r="A14" i="77" s="1"/>
  <c r="A15" i="77" s="1"/>
  <c r="A16" i="77" s="1"/>
  <c r="A17" i="77" s="1"/>
  <c r="A18" i="77" s="1"/>
  <c r="A20" i="77"/>
  <c r="A21" i="77" s="1"/>
  <c r="A22" i="77" s="1"/>
  <c r="A23" i="77" s="1"/>
  <c r="A24" i="77" s="1"/>
  <c r="A25" i="77" s="1"/>
  <c r="A26" i="77" s="1"/>
  <c r="A36" i="77"/>
  <c r="A37" i="77" s="1"/>
  <c r="A38" i="77" s="1"/>
  <c r="A39" i="77" s="1"/>
  <c r="A40" i="77" s="1"/>
  <c r="A41" i="77" s="1"/>
  <c r="A42" i="77" s="1"/>
  <c r="A13" i="75"/>
  <c r="A14" i="75" s="1"/>
  <c r="A15" i="75" s="1"/>
  <c r="A16" i="75" s="1"/>
  <c r="A17" i="75" s="1"/>
  <c r="A18" i="75" s="1"/>
  <c r="A20" i="78"/>
  <c r="A21" i="78" s="1"/>
  <c r="A22" i="78" s="1"/>
  <c r="A23" i="78" s="1"/>
  <c r="A24" i="78" s="1"/>
  <c r="A25" i="78" s="1"/>
  <c r="A26" i="78" s="1"/>
  <c r="A36" i="78"/>
  <c r="A37" i="78" s="1"/>
  <c r="A38" i="78" s="1"/>
  <c r="A39" i="78" s="1"/>
  <c r="A40" i="78" s="1"/>
  <c r="A41" i="78" s="1"/>
  <c r="A42" i="78" s="1"/>
  <c r="A13" i="78"/>
  <c r="A14" i="78" s="1"/>
  <c r="A15" i="78" s="1"/>
  <c r="A16" i="78" s="1"/>
  <c r="A17" i="78" s="1"/>
  <c r="A18" i="78" s="1"/>
  <c r="AB13" i="65"/>
  <c r="I11" i="66"/>
  <c r="H10" i="66"/>
  <c r="H10" i="88" s="1"/>
  <c r="M11" i="83"/>
  <c r="L10" i="83"/>
  <c r="AB58" i="71"/>
  <c r="AB59" i="71" s="1"/>
  <c r="AB13" i="71"/>
  <c r="Q11" i="90" l="1"/>
  <c r="P10" i="90"/>
  <c r="N10" i="89"/>
  <c r="O11" i="89"/>
  <c r="I10" i="66"/>
  <c r="I10" i="88" s="1"/>
  <c r="J11" i="66"/>
  <c r="H10" i="71"/>
  <c r="H10" i="65"/>
  <c r="N11" i="83"/>
  <c r="M10" i="83"/>
  <c r="M24" i="56"/>
  <c r="M26" i="56"/>
  <c r="Q10" i="90" l="1"/>
  <c r="R11" i="90"/>
  <c r="P11" i="89"/>
  <c r="O10" i="89"/>
  <c r="S29" i="56"/>
  <c r="S48" i="56" s="1"/>
  <c r="I10" i="71"/>
  <c r="I10" i="65"/>
  <c r="J10" i="66"/>
  <c r="J10" i="88" s="1"/>
  <c r="K11" i="66"/>
  <c r="N10" i="83"/>
  <c r="O11" i="83"/>
  <c r="S11" i="90" l="1"/>
  <c r="R10" i="90"/>
  <c r="Q11" i="89"/>
  <c r="P10" i="89"/>
  <c r="J10" i="65"/>
  <c r="J10" i="71"/>
  <c r="K10" i="66"/>
  <c r="K10" i="88" s="1"/>
  <c r="L11" i="66"/>
  <c r="P11" i="83"/>
  <c r="O10" i="83"/>
  <c r="T11" i="90" l="1"/>
  <c r="S10" i="90"/>
  <c r="R11" i="89"/>
  <c r="Q10" i="89"/>
  <c r="K10" i="65"/>
  <c r="K10" i="71"/>
  <c r="M11" i="66"/>
  <c r="L10" i="66"/>
  <c r="L10" i="88" s="1"/>
  <c r="Q11" i="83"/>
  <c r="P10" i="83"/>
  <c r="U11" i="90" l="1"/>
  <c r="T10" i="90"/>
  <c r="S11" i="89"/>
  <c r="R10" i="89"/>
  <c r="M10" i="66"/>
  <c r="M10" i="88" s="1"/>
  <c r="N11" i="66"/>
  <c r="L10" i="65"/>
  <c r="L10" i="71"/>
  <c r="R11" i="83"/>
  <c r="Q10" i="83"/>
  <c r="U10" i="90" l="1"/>
  <c r="V11" i="90"/>
  <c r="S10" i="89"/>
  <c r="T11" i="89"/>
  <c r="M10" i="65"/>
  <c r="M10" i="71"/>
  <c r="N10" i="66"/>
  <c r="O11" i="66"/>
  <c r="R10" i="83"/>
  <c r="S11" i="83"/>
  <c r="V10" i="90" l="1"/>
  <c r="W11" i="90"/>
  <c r="U11" i="89"/>
  <c r="T10" i="89"/>
  <c r="O10" i="66"/>
  <c r="O10" i="88" s="1"/>
  <c r="P11" i="66"/>
  <c r="S10" i="83"/>
  <c r="T11" i="83"/>
  <c r="W10" i="90" l="1"/>
  <c r="X11" i="90"/>
  <c r="X10" i="90" s="1"/>
  <c r="V11" i="89"/>
  <c r="U10" i="89"/>
  <c r="O10" i="71"/>
  <c r="O10" i="65"/>
  <c r="Q11" i="66"/>
  <c r="P10" i="66"/>
  <c r="P10" i="88" s="1"/>
  <c r="T10" i="83"/>
  <c r="U11" i="83"/>
  <c r="V10" i="89" l="1"/>
  <c r="W11" i="89"/>
  <c r="W10" i="89" s="1"/>
  <c r="R11" i="66"/>
  <c r="Q10" i="66"/>
  <c r="P10" i="71"/>
  <c r="P10" i="65"/>
  <c r="U10" i="83"/>
  <c r="V11" i="83"/>
  <c r="Q10" i="88" l="1"/>
  <c r="N10" i="88"/>
  <c r="S11" i="66"/>
  <c r="R10" i="66"/>
  <c r="R10" i="88" s="1"/>
  <c r="Q10" i="71"/>
  <c r="Q10" i="65"/>
  <c r="N10" i="65"/>
  <c r="N10" i="71"/>
  <c r="W11" i="83"/>
  <c r="V10" i="83"/>
  <c r="T11" i="66" l="1"/>
  <c r="S10" i="66"/>
  <c r="S10" i="88" s="1"/>
  <c r="R10" i="65"/>
  <c r="R10" i="71"/>
  <c r="X11" i="83"/>
  <c r="W10" i="83"/>
  <c r="X10" i="83" l="1"/>
  <c r="U11" i="66"/>
  <c r="T10" i="66"/>
  <c r="T10" i="88" s="1"/>
  <c r="S10" i="71"/>
  <c r="S10" i="65"/>
  <c r="U10" i="66" l="1"/>
  <c r="U10" i="88" s="1"/>
  <c r="V11" i="66"/>
  <c r="T10" i="65"/>
  <c r="T10" i="71"/>
  <c r="U10" i="65" l="1"/>
  <c r="U10" i="71"/>
  <c r="V10" i="66"/>
  <c r="V10" i="88" s="1"/>
  <c r="W11" i="66"/>
  <c r="V10" i="65" l="1"/>
  <c r="V10" i="71"/>
  <c r="W10" i="66"/>
  <c r="W10" i="88" s="1"/>
  <c r="W10" i="71" l="1"/>
  <c r="W10" i="6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tc={0D85C07E-E252-4941-A4AE-4694D74E76B3}</author>
  </authors>
  <commentList>
    <comment ref="AD1" authorId="0" shapeId="0" xr:uid="{0D85C07E-E252-4941-A4AE-4694D74E76B3}">
      <text>
        <t>[Threaded comment]
Your version of Excel allows you to read this threaded comment; however, any edits to it will get removed if the file is opened in a newer version of Excel. Learn more: https://go.microsoft.com/fwlink/?linkid=870924
Comment:
    Will revise the notes once we finalize this tab</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tc={7B4B38C0-DD26-4F6C-AA26-001E009CB8C3}</author>
  </authors>
  <commentList>
    <comment ref="AD1" authorId="0" shapeId="0" xr:uid="{7B4B38C0-DD26-4F6C-AA26-001E009CB8C3}">
      <text>
        <t>[Threaded comment]
Your version of Excel allows you to read this threaded comment; however, any edits to it will get removed if the file is opened in a newer version of Excel. Learn more: https://go.microsoft.com/fwlink/?linkid=870924
Comment:
    Will revise the notes once we finalize this tab</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A11" authorId="0" shapeId="0" xr:uid="{C2028316-62AD-FB40-BFD9-E3AD09A35FAD}">
      <text>
        <r>
          <rPr>
            <b/>
            <sz val="8"/>
            <color indexed="81"/>
            <rFont val="Tahoma"/>
            <family val="2"/>
          </rPr>
          <t>Change numbers for additional pages.  Mark copies of receipts to correspond with these numbers</t>
        </r>
      </text>
    </comment>
    <comment ref="A19" authorId="0" shapeId="0" xr:uid="{B817C57F-5A63-4F45-B1EB-E10A7D56E345}">
      <text>
        <r>
          <rPr>
            <b/>
            <sz val="8"/>
            <color rgb="FF000000"/>
            <rFont val="Tahoma"/>
            <family val="2"/>
          </rPr>
          <t>Change numbers for additional pages.  Mark copies of receipts to correspond with these numbers</t>
        </r>
      </text>
    </comment>
    <comment ref="A27" authorId="0" shapeId="0" xr:uid="{DE889DA8-2403-4F4E-B457-9BAEA2CA6F95}">
      <text>
        <r>
          <rPr>
            <b/>
            <sz val="8"/>
            <color indexed="81"/>
            <rFont val="Tahoma"/>
            <family val="2"/>
          </rPr>
          <t>Change numbers for additional pages.  Mark copies of receipts to correspond with these numbers</t>
        </r>
      </text>
    </comment>
    <comment ref="A35" authorId="0" shapeId="0" xr:uid="{1774AE91-5EFC-2248-A743-A77A02D3627D}">
      <text>
        <r>
          <rPr>
            <b/>
            <sz val="8"/>
            <color indexed="81"/>
            <rFont val="Tahoma"/>
            <family val="2"/>
          </rPr>
          <t>Change numbers for additional pages.  Mark copies of receipts to correspond with these numbers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A11" authorId="0" shapeId="0" xr:uid="{E8738072-C62E-4641-9FC6-6FC77AE3F6B6}">
      <text>
        <r>
          <rPr>
            <b/>
            <sz val="8"/>
            <color indexed="81"/>
            <rFont val="Tahoma"/>
            <family val="2"/>
          </rPr>
          <t>Change numbers for additional pages.  Mark copies of receipts to correspond with these numbers</t>
        </r>
      </text>
    </comment>
    <comment ref="A19" authorId="0" shapeId="0" xr:uid="{C8E4A045-68D5-E646-AD81-EBB81A6AB1FC}">
      <text>
        <r>
          <rPr>
            <b/>
            <sz val="8"/>
            <color rgb="FF000000"/>
            <rFont val="Tahoma"/>
            <family val="2"/>
          </rPr>
          <t>Change numbers for additional pages.  Mark copies of receipts to correspond with these numbers</t>
        </r>
      </text>
    </comment>
    <comment ref="A27" authorId="0" shapeId="0" xr:uid="{9DE43E2D-1D6C-E74A-ADDB-F9AE9C3D64AB}">
      <text>
        <r>
          <rPr>
            <b/>
            <sz val="8"/>
            <color indexed="81"/>
            <rFont val="Tahoma"/>
            <family val="2"/>
          </rPr>
          <t>Change numbers for additional pages.  Mark copies of receipts to correspond with these numbers</t>
        </r>
      </text>
    </comment>
    <comment ref="A35" authorId="0" shapeId="0" xr:uid="{A7559B7C-0D9C-B749-B2FF-7AFB3C2AC854}">
      <text>
        <r>
          <rPr>
            <b/>
            <sz val="8"/>
            <color indexed="81"/>
            <rFont val="Tahoma"/>
            <family val="2"/>
          </rPr>
          <t>Change numbers for additional pages.  Mark copies of receipts to correspond with these numbers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A11" authorId="0" shapeId="0" xr:uid="{EC600C6D-D23D-D945-BE80-339DB25A126F}">
      <text>
        <r>
          <rPr>
            <b/>
            <sz val="8"/>
            <color indexed="81"/>
            <rFont val="Tahoma"/>
            <family val="2"/>
          </rPr>
          <t>Change numbers for additional pages.  Mark copies of receipts to correspond with these numbers</t>
        </r>
      </text>
    </comment>
    <comment ref="A19" authorId="0" shapeId="0" xr:uid="{9D87DC41-B0CE-C141-89C8-AFDAA4ECD47D}">
      <text>
        <r>
          <rPr>
            <b/>
            <sz val="8"/>
            <color rgb="FF000000"/>
            <rFont val="Tahoma"/>
            <family val="2"/>
          </rPr>
          <t>Change numbers for additional pages.  Mark copies of receipts to correspond with these numbers</t>
        </r>
      </text>
    </comment>
    <comment ref="A27" authorId="0" shapeId="0" xr:uid="{2C767D50-4D51-F44F-8E37-D89E3DA539E6}">
      <text>
        <r>
          <rPr>
            <b/>
            <sz val="8"/>
            <color indexed="81"/>
            <rFont val="Tahoma"/>
            <family val="2"/>
          </rPr>
          <t>Change numbers for additional pages.  Mark copies of receipts to correspond with these numbers</t>
        </r>
      </text>
    </comment>
    <comment ref="A35" authorId="0" shapeId="0" xr:uid="{0D0C691A-6577-CA4A-A63B-658A0120ED79}">
      <text>
        <r>
          <rPr>
            <b/>
            <sz val="8"/>
            <color indexed="81"/>
            <rFont val="Tahoma"/>
            <family val="2"/>
          </rPr>
          <t>Change numbers for additional pages.  Mark copies of receipts to correspond with these numbers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A11" authorId="0" shapeId="0" xr:uid="{A7A57744-EE6E-8742-BAB9-9DF3810771B1}">
      <text>
        <r>
          <rPr>
            <b/>
            <sz val="8"/>
            <color indexed="81"/>
            <rFont val="Tahoma"/>
            <family val="2"/>
          </rPr>
          <t>Change numbers for additional pages.  Mark copies of receipts to correspond with these numbers</t>
        </r>
      </text>
    </comment>
    <comment ref="A19" authorId="0" shapeId="0" xr:uid="{82BFA3E6-4E69-114A-B8A1-EA27EFC901A4}">
      <text>
        <r>
          <rPr>
            <b/>
            <sz val="8"/>
            <color rgb="FF000000"/>
            <rFont val="Tahoma"/>
            <family val="2"/>
          </rPr>
          <t>Change numbers for additional pages.  Mark copies of receipts to correspond with these numbers</t>
        </r>
      </text>
    </comment>
    <comment ref="A27" authorId="0" shapeId="0" xr:uid="{CD4BE348-E1C9-F54E-B8F4-485758126C88}">
      <text>
        <r>
          <rPr>
            <b/>
            <sz val="8"/>
            <color indexed="81"/>
            <rFont val="Tahoma"/>
            <family val="2"/>
          </rPr>
          <t>Change numbers for additional pages.  Mark copies of receipts to correspond with these numbers</t>
        </r>
      </text>
    </comment>
    <comment ref="A35" authorId="0" shapeId="0" xr:uid="{B8A8589A-9BBE-0E42-AE09-19693C72EB32}">
      <text>
        <r>
          <rPr>
            <b/>
            <sz val="8"/>
            <color indexed="81"/>
            <rFont val="Tahoma"/>
            <family val="2"/>
          </rPr>
          <t>Change numbers for additional pages.  Mark copies of receipts to correspond with these numbers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A11" authorId="0" shapeId="0" xr:uid="{CB9C7F08-393E-F244-A1AE-92982D49581C}">
      <text>
        <r>
          <rPr>
            <b/>
            <sz val="8"/>
            <color indexed="81"/>
            <rFont val="Tahoma"/>
            <family val="2"/>
          </rPr>
          <t>Change numbers for additional pages.  Mark copies of receipts to correspond with these numbers</t>
        </r>
      </text>
    </comment>
    <comment ref="A19" authorId="0" shapeId="0" xr:uid="{1E471538-3583-DC40-A6B4-A6684608A6EA}">
      <text>
        <r>
          <rPr>
            <b/>
            <sz val="8"/>
            <color rgb="FF000000"/>
            <rFont val="Tahoma"/>
            <family val="2"/>
          </rPr>
          <t>Change numbers for additional pages.  Mark copies of receipts to correspond with these numbers</t>
        </r>
      </text>
    </comment>
    <comment ref="A27" authorId="0" shapeId="0" xr:uid="{E804D411-C729-F44B-956E-D4077A9BB26A}">
      <text>
        <r>
          <rPr>
            <b/>
            <sz val="8"/>
            <color indexed="81"/>
            <rFont val="Tahoma"/>
            <family val="2"/>
          </rPr>
          <t>Change numbers for additional pages.  Mark copies of receipts to correspond with these numbers</t>
        </r>
      </text>
    </comment>
    <comment ref="A35" authorId="0" shapeId="0" xr:uid="{6A363A3D-9614-C141-9E4F-4EF832E48399}">
      <text>
        <r>
          <rPr>
            <b/>
            <sz val="8"/>
            <color indexed="81"/>
            <rFont val="Tahoma"/>
            <family val="2"/>
          </rPr>
          <t>Change numbers for additional pages.  Mark copies of receipts to correspond with these numbers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A11" authorId="0" shapeId="0" xr:uid="{D9AE648A-44AE-E149-83CC-1797A8586F65}">
      <text>
        <r>
          <rPr>
            <b/>
            <sz val="8"/>
            <color indexed="81"/>
            <rFont val="Tahoma"/>
            <family val="2"/>
          </rPr>
          <t>Change numbers for additional pages.  Mark copies of receipts to correspond with these numbers</t>
        </r>
      </text>
    </comment>
    <comment ref="A19" authorId="0" shapeId="0" xr:uid="{40ECB6AE-12FA-5A4E-B18C-3FB99DA515F8}">
      <text>
        <r>
          <rPr>
            <b/>
            <sz val="8"/>
            <color rgb="FF000000"/>
            <rFont val="Tahoma"/>
            <family val="2"/>
          </rPr>
          <t>Change numbers for additional pages.  Mark copies of receipts to correspond with these numbers</t>
        </r>
      </text>
    </comment>
    <comment ref="A27" authorId="0" shapeId="0" xr:uid="{64BDE0CE-00DB-2D43-8772-3D0FA2C11782}">
      <text>
        <r>
          <rPr>
            <b/>
            <sz val="8"/>
            <color indexed="81"/>
            <rFont val="Tahoma"/>
            <family val="2"/>
          </rPr>
          <t>Change numbers for additional pages.  Mark copies of receipts to correspond with these numbers</t>
        </r>
      </text>
    </comment>
    <comment ref="A35" authorId="0" shapeId="0" xr:uid="{1684059F-AE50-824A-BCF3-847F28774056}">
      <text>
        <r>
          <rPr>
            <b/>
            <sz val="8"/>
            <color indexed="81"/>
            <rFont val="Tahoma"/>
            <family val="2"/>
          </rPr>
          <t>Change numbers for additional pages.  Mark copies of receipts to correspond with these numbers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test</author>
  </authors>
  <commentList>
    <comment ref="A11" authorId="0" shapeId="0" xr:uid="{A4DF4E07-F34A-0E44-8741-AA0AB8D5C513}">
      <text>
        <r>
          <rPr>
            <b/>
            <sz val="8"/>
            <color indexed="81"/>
            <rFont val="Tahoma"/>
            <family val="2"/>
          </rPr>
          <t>Change numbers for additional pages.  Mark copies of receipts to correspond with these numbers</t>
        </r>
      </text>
    </comment>
    <comment ref="A19" authorId="0" shapeId="0" xr:uid="{EDD3FCAB-C012-754A-AA17-6CB10CA7FA5B}">
      <text>
        <r>
          <rPr>
            <b/>
            <sz val="8"/>
            <color rgb="FF000000"/>
            <rFont val="Tahoma"/>
            <family val="2"/>
          </rPr>
          <t>Change numbers for additional pages.  Mark copies of receipts to correspond with these numbers</t>
        </r>
      </text>
    </comment>
    <comment ref="A27" authorId="0" shapeId="0" xr:uid="{BE98FC97-B973-474A-AD19-D889013CD10F}">
      <text>
        <r>
          <rPr>
            <b/>
            <sz val="8"/>
            <color indexed="81"/>
            <rFont val="Tahoma"/>
            <family val="2"/>
          </rPr>
          <t>Change numbers for additional pages.  Mark copies of receipts to correspond with these numbers</t>
        </r>
      </text>
    </comment>
    <comment ref="A35" authorId="0" shapeId="0" xr:uid="{877B3201-8619-8E45-A141-7D9F0080FC4B}">
      <text>
        <r>
          <rPr>
            <b/>
            <sz val="8"/>
            <color indexed="81"/>
            <rFont val="Tahoma"/>
            <family val="2"/>
          </rPr>
          <t>Change numbers for additional pages.  Mark copies of receipts to correspond with these numbers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<sst xmlns="http://schemas.openxmlformats.org/spreadsheetml/2006/main" count="2059" uniqueCount="330">
  <si>
    <t>START WITH THIS PAGE</t>
  </si>
  <si>
    <r>
      <rPr>
        <b/>
        <sz val="14"/>
        <color rgb="FF000000"/>
        <rFont val="Arial"/>
        <family val="2"/>
      </rPr>
      <t xml:space="preserve">NOTE: </t>
    </r>
    <r>
      <rPr>
        <sz val="14"/>
        <color rgb="FF000000"/>
        <rFont val="Arial"/>
        <family val="2"/>
      </rPr>
      <t xml:space="preserve"> To populate the repeating fields for each form in this file,</t>
    </r>
    <r>
      <rPr>
        <b/>
        <sz val="14"/>
        <color rgb="FF000000"/>
        <rFont val="Arial"/>
        <family val="2"/>
      </rPr>
      <t xml:space="preserve"> fill in the white cells</t>
    </r>
    <r>
      <rPr>
        <sz val="14"/>
        <color rgb="FF000000"/>
        <rFont val="Arial"/>
        <family val="2"/>
      </rPr>
      <t>. All other cells are protected.  Type over the "Examples" in the boxes.</t>
    </r>
  </si>
  <si>
    <r>
      <rPr>
        <b/>
        <sz val="14"/>
        <color indexed="8"/>
        <rFont val="Arial"/>
        <family val="2"/>
      </rPr>
      <t>NOTE:</t>
    </r>
    <r>
      <rPr>
        <sz val="14"/>
        <color indexed="8"/>
        <rFont val="Arial"/>
        <family val="2"/>
      </rPr>
      <t xml:space="preserve">  The Note boxes on the forms will NOT print.  The text boxes on this Sample tab set WILL PRINT.  Please do not adjust margins or page layouts.   If you need help working with the forms, please contact your regional EMTF Coordinator.</t>
    </r>
  </si>
  <si>
    <t>RESPONDER</t>
  </si>
  <si>
    <t>DISASTER / EVENT</t>
  </si>
  <si>
    <t xml:space="preserve">TX EMTF: </t>
  </si>
  <si>
    <t>ASSOCIATED STAR(s)</t>
  </si>
  <si>
    <t>CATEGORY</t>
  </si>
  <si>
    <r>
      <t xml:space="preserve">TX EMTF Response and coordination for STAR: </t>
    </r>
    <r>
      <rPr>
        <b/>
        <sz val="12"/>
        <color rgb="FF000000"/>
        <rFont val="Arial"/>
        <family val="2"/>
      </rPr>
      <t>00-344245</t>
    </r>
  </si>
  <si>
    <t>Category B - Emergency Protective Measures</t>
  </si>
  <si>
    <t>LOCATION/SITE:</t>
  </si>
  <si>
    <t>Enter RESPONSE TYPE below:  EMS or SHELTER or OTHER</t>
  </si>
  <si>
    <t>TXEMTF: Shelter</t>
  </si>
  <si>
    <t>DESCRIPTION OF WORK PERFORMED</t>
  </si>
  <si>
    <t>PERIOD COVERING</t>
  </si>
  <si>
    <t>Statewide All-Hazards Response and Coordination.</t>
  </si>
  <si>
    <t>TO</t>
  </si>
  <si>
    <r>
      <t xml:space="preserve">NOTE:  Enter dates as follows:  
</t>
    </r>
    <r>
      <rPr>
        <b/>
        <sz val="14"/>
        <rFont val="Arial"/>
        <family val="2"/>
      </rPr>
      <t>mm-dd-yy</t>
    </r>
    <r>
      <rPr>
        <b/>
        <sz val="11"/>
        <rFont val="Arial"/>
        <family val="2"/>
      </rPr>
      <t xml:space="preserve">   
(must be entered as shown)</t>
    </r>
  </si>
  <si>
    <t>I CERTIFY THE ABOVE INFORMATION TO BE ACCURATE AND THAT THESE COSTS ARE ELIGIBLE FOR REIMBURSEMENT ACCORDING TO STATE POLICY AND AGENCY.</t>
  </si>
  <si>
    <t>SIGNATORY NAME &amp; TITLE OF RESPONDER OR AGENCY REPRESENTATIVE</t>
  </si>
  <si>
    <t>DATE</t>
  </si>
  <si>
    <r>
      <rPr>
        <b/>
        <sz val="14"/>
        <color rgb="FF000000"/>
        <rFont val="Arial"/>
        <family val="2"/>
      </rPr>
      <t>Responder</t>
    </r>
    <r>
      <rPr>
        <sz val="14"/>
        <color indexed="8"/>
        <rFont val="Arial"/>
        <family val="2"/>
      </rPr>
      <t xml:space="preserve"> = The City/County/Department/Single Resource submitting the reimbursement request.</t>
    </r>
  </si>
  <si>
    <r>
      <t>Associated STAR(s)</t>
    </r>
    <r>
      <rPr>
        <sz val="14"/>
        <color indexed="8"/>
        <rFont val="Arial"/>
        <family val="2"/>
      </rPr>
      <t xml:space="preserve"> = All STARs associated with this reimbursement. </t>
    </r>
  </si>
  <si>
    <r>
      <t>Description of Work Performed</t>
    </r>
    <r>
      <rPr>
        <sz val="14"/>
        <color indexed="8"/>
        <rFont val="Arial"/>
        <family val="2"/>
      </rPr>
      <t xml:space="preserve"> = Type of work performed (sheltering, medical evacuation, staging, transportation of medical needs individuals). Provide more detail</t>
    </r>
  </si>
  <si>
    <t xml:space="preserve">  on the invoice.</t>
  </si>
  <si>
    <r>
      <rPr>
        <b/>
        <sz val="14"/>
        <color rgb="FF000000"/>
        <rFont val="Arial"/>
        <family val="2"/>
      </rPr>
      <t xml:space="preserve">Location/Site: </t>
    </r>
    <r>
      <rPr>
        <sz val="14"/>
        <color rgb="FF000000"/>
        <rFont val="Arial"/>
        <family val="2"/>
      </rPr>
      <t xml:space="preserve">Location where the work was performed during the disaster/event </t>
    </r>
  </si>
  <si>
    <r>
      <t xml:space="preserve">Disaster/Event: </t>
    </r>
    <r>
      <rPr>
        <sz val="14"/>
        <color rgb="FFFF0000"/>
        <rFont val="Arial"/>
        <family val="2"/>
      </rPr>
      <t>Official state assigned disaster/event name</t>
    </r>
    <r>
      <rPr>
        <b/>
        <sz val="14"/>
        <color rgb="FFFF0000"/>
        <rFont val="Arial"/>
        <family val="2"/>
      </rPr>
      <t xml:space="preserve"> in </t>
    </r>
    <r>
      <rPr>
        <b/>
        <u/>
        <sz val="14"/>
        <color rgb="FFFF0000"/>
        <rFont val="Arial"/>
        <family val="2"/>
      </rPr>
      <t>WebEOC</t>
    </r>
  </si>
  <si>
    <r>
      <t>Category</t>
    </r>
    <r>
      <rPr>
        <sz val="14"/>
        <color indexed="8"/>
        <rFont val="Arial"/>
        <family val="2"/>
      </rPr>
      <t xml:space="preserve"> = Refers to the FEMA categories or State categories.  </t>
    </r>
    <r>
      <rPr>
        <b/>
        <sz val="14"/>
        <color rgb="FF000000"/>
        <rFont val="Arial"/>
        <family val="2"/>
      </rPr>
      <t>*Category definition below</t>
    </r>
  </si>
  <si>
    <r>
      <t>Period Covering</t>
    </r>
    <r>
      <rPr>
        <sz val="14"/>
        <color indexed="8"/>
        <rFont val="Arial"/>
        <family val="2"/>
      </rPr>
      <t xml:space="preserve"> = The mobilize and demobilize dates of the Responder's response.</t>
    </r>
  </si>
  <si>
    <r>
      <t>Title</t>
    </r>
    <r>
      <rPr>
        <sz val="14"/>
        <color indexed="8"/>
        <rFont val="Arial"/>
        <family val="2"/>
      </rPr>
      <t xml:space="preserve"> = Job title for the person signing the forms.</t>
    </r>
  </si>
  <si>
    <r>
      <t>Date</t>
    </r>
    <r>
      <rPr>
        <sz val="14"/>
        <color indexed="8"/>
        <rFont val="Arial"/>
        <family val="2"/>
      </rPr>
      <t xml:space="preserve"> = Date the forms are completed. Please change this date with each revision.</t>
    </r>
  </si>
  <si>
    <t>HOW TO SUBMIT:</t>
  </si>
  <si>
    <r>
      <t xml:space="preserve">Please email an electronic copy of this document to your regional EMTF point of contact, or if an EMTF </t>
    </r>
    <r>
      <rPr>
        <sz val="14"/>
        <color rgb="FFFF0000"/>
        <rFont val="Arial"/>
        <family val="2"/>
      </rPr>
      <t xml:space="preserve">Regional Coordinating Organization (RCO). </t>
    </r>
    <r>
      <rPr>
        <sz val="14"/>
        <rFont val="Arial"/>
        <family val="2"/>
      </rPr>
      <t>The EMTF RCO will review the packet to ensure that it is valid, accurate, and complete before sending it</t>
    </r>
    <r>
      <rPr>
        <sz val="14"/>
        <color indexed="8"/>
        <rFont val="Arial"/>
        <family val="2"/>
      </rPr>
      <t xml:space="preserve"> to </t>
    </r>
    <r>
      <rPr>
        <sz val="14"/>
        <color rgb="FF0070C0"/>
        <rFont val="Arial"/>
        <family val="2"/>
      </rPr>
      <t>DSHSFINANCE@dshs.texas.gov</t>
    </r>
    <r>
      <rPr>
        <sz val="14"/>
        <color indexed="8"/>
        <rFont val="Arial"/>
        <family val="2"/>
      </rPr>
      <t xml:space="preserve">. Signed forms and supporting documents can be sent by scan/email or by mail. Please be sure to keep a copy of all documents sent. Submissions will be considered final when all supporting documents are received and information is correct. Invoices must be submitted within </t>
    </r>
    <r>
      <rPr>
        <b/>
        <sz val="14"/>
        <color rgb="FF000000"/>
        <rFont val="Arial"/>
        <family val="2"/>
      </rPr>
      <t>60 days following demobilization.</t>
    </r>
  </si>
  <si>
    <t>* Category for reimbursement under the PA Program is:</t>
  </si>
  <si>
    <t>Category B-Emergency Protective Measures (including search and rescue, shelter operations, mass feeding, emergency medical services, evacuation, and reentry efforts, traffic control and securing equipment and facilities against disaster damage)</t>
  </si>
  <si>
    <t>Texas Standard Incident Reimbursement Form</t>
  </si>
  <si>
    <t>IN STATE MUTUAL AID REIMBURSEMENT INVOICE</t>
  </si>
  <si>
    <t>DISASTER / EVENT:</t>
  </si>
  <si>
    <t xml:space="preserve">NOTE:  All light green fields will self-populate when the forms are completed.  </t>
  </si>
  <si>
    <t>RESPONSE TYPE</t>
  </si>
  <si>
    <t>PERIOD COVERED:</t>
  </si>
  <si>
    <t>FROM:</t>
  </si>
  <si>
    <t>TO:</t>
  </si>
  <si>
    <t>DATE SUBMITTED:</t>
  </si>
  <si>
    <t>RESPONDER INFORMATION</t>
  </si>
  <si>
    <t>Name of Responder</t>
  </si>
  <si>
    <r>
      <rPr>
        <b/>
        <sz val="14"/>
        <color rgb="FF000000"/>
        <rFont val="Arial"/>
        <family val="2"/>
      </rPr>
      <t xml:space="preserve">NOTE: </t>
    </r>
    <r>
      <rPr>
        <sz val="14"/>
        <color rgb="FF000000"/>
        <rFont val="Arial"/>
        <family val="2"/>
      </rPr>
      <t xml:space="preserve"> </t>
    </r>
    <r>
      <rPr>
        <b/>
        <sz val="14"/>
        <color rgb="FF000000"/>
        <rFont val="Arial"/>
        <family val="2"/>
      </rPr>
      <t xml:space="preserve"> Fill in the white cells</t>
    </r>
    <r>
      <rPr>
        <sz val="14"/>
        <color rgb="FF000000"/>
        <rFont val="Arial"/>
        <family val="2"/>
      </rPr>
      <t xml:space="preserve">. All other cells are protected. </t>
    </r>
  </si>
  <si>
    <t>Street Address</t>
  </si>
  <si>
    <t>City/State/Zip</t>
  </si>
  <si>
    <r>
      <t xml:space="preserve">REMIT PAYMENT TO:
</t>
    </r>
    <r>
      <rPr>
        <sz val="10"/>
        <rFont val="Arial"/>
        <family val="2"/>
      </rPr>
      <t>(Make Check Payable to and mailing address info)</t>
    </r>
  </si>
  <si>
    <t>Name</t>
  </si>
  <si>
    <t>Regional Coordinating Organization</t>
  </si>
  <si>
    <t>Street/Box</t>
  </si>
  <si>
    <t>REVIEWED AND SUBMITTED BY REGIONAL COORDINATING ORGANIZATION:</t>
  </si>
  <si>
    <t>PRINTED NAME/TITLE:</t>
  </si>
  <si>
    <t>DATE:</t>
  </si>
  <si>
    <t>EMAIL ADDRESS:</t>
  </si>
  <si>
    <t>PHONE NUMBER:</t>
  </si>
  <si>
    <t>COPIES OF RECEIPTS AND PAYMENT VOUCHERS FOR EACH CLAIM ARE ATTACHED:</t>
  </si>
  <si>
    <t>Yes</t>
  </si>
  <si>
    <t>No</t>
  </si>
  <si>
    <t>Force Account Labor Cost</t>
  </si>
  <si>
    <t>Regular Time</t>
  </si>
  <si>
    <t>Overtime</t>
  </si>
  <si>
    <t>Sub Total</t>
  </si>
  <si>
    <t xml:space="preserve">Time Cost </t>
  </si>
  <si>
    <t xml:space="preserve">Benefit Cost </t>
  </si>
  <si>
    <t>Labor Cost Total</t>
  </si>
  <si>
    <t>=</t>
  </si>
  <si>
    <t>Travel Cost</t>
  </si>
  <si>
    <t xml:space="preserve">Meals </t>
  </si>
  <si>
    <t xml:space="preserve"> Mileage (Personal Vehicles)</t>
  </si>
  <si>
    <t>Report mileage for public owned vehicles on the Force Account Equipment form.</t>
  </si>
  <si>
    <t xml:space="preserve">Lodging </t>
  </si>
  <si>
    <t>Airfare</t>
  </si>
  <si>
    <t>Travel Cost Total</t>
  </si>
  <si>
    <t>Force Account Equipment Cost Total</t>
  </si>
  <si>
    <t>Explain Other Costs in space to the right and attach documenation. Other Costs could include additional payroll such as Flex Benefits if your entity pays it.</t>
  </si>
  <si>
    <t>Materials Cost Total</t>
  </si>
  <si>
    <t>Contract Work Cost Total</t>
  </si>
  <si>
    <t>Rented Equipment Cost Total</t>
  </si>
  <si>
    <t>Other Costs</t>
  </si>
  <si>
    <r>
      <rPr>
        <b/>
        <sz val="12"/>
        <rFont val="Arial"/>
        <family val="2"/>
      </rPr>
      <t>DESCRIPTION OF WORK PERFORMED</t>
    </r>
    <r>
      <rPr>
        <sz val="12"/>
        <rFont val="Arial"/>
        <family val="2"/>
      </rPr>
      <t>:  Write a brief, but complete description of services provided, in layman terms without acronyms. Please include departure/return times, work locations, equipment used, and type of work performed.</t>
    </r>
  </si>
  <si>
    <t>GRAND TOTAL</t>
  </si>
  <si>
    <t>DESCRIPTION OF WORK PERFORMED:</t>
  </si>
  <si>
    <r>
      <rPr>
        <b/>
        <sz val="12"/>
        <rFont val="Arial"/>
        <family val="2"/>
      </rPr>
      <t>GENERAL:</t>
    </r>
    <r>
      <rPr>
        <sz val="12"/>
        <rFont val="Arial"/>
        <family val="2"/>
      </rPr>
      <t xml:space="preserve">  Review the information provided PRIOR to submittal for consistency, logic, and thoroughness.  Please provide additional explanation for any items that are not easily reported through this format.  All the pieces of the submittal should fit together.   The forms and the supporting documents must provide all the information necessary to evaluate the eligibility of the expenditures, without need for discussion.  There will be occasions when these documents might be audited many months, or possibly years after the event.  </t>
    </r>
  </si>
  <si>
    <t>SIGNATURE:</t>
  </si>
  <si>
    <t xml:space="preserve">Certifies that the totals for each category/claim are exact costs expended by the Assisting Agency to perform the services requested.  All additional supporting documentation not included with this claim will be maintained by the Assisting Agency for a *period of three (3) years following the above date of submission and may be obtained for audit purposes by notifying the Assisting Agency authorized official named herein, or other appropriate persons. </t>
  </si>
  <si>
    <t>Texas Standard Incident Reimbursement Form
FORCE ACCOUNT LABOR SUMMARY RECORD (1)</t>
  </si>
  <si>
    <r>
      <rPr>
        <b/>
        <sz val="11"/>
        <color indexed="8"/>
        <rFont val="Arial"/>
        <family val="2"/>
      </rPr>
      <t>NOTES:  
1.  Enter employees Regular rate in appropriate cell under column X.  Formula will auto calculate the OT rate (regular X time and half)
2.  Dates will automatically calculate when entered in Basic Info &amp; Start Page tab.
3.  If agency average benefit rate (Benefits Calc tab) is used for each employee, the formula will auto calculate that rate.  If you use individual rates, formula will need to change to multiply the Time Cost cell times the benefit % of employee.  
Under "Payroll Notes," enter information to explain unique pay policies or circumstances.</t>
    </r>
    <r>
      <rPr>
        <sz val="11"/>
        <color indexed="8"/>
        <rFont val="Arial"/>
        <family val="2"/>
      </rPr>
      <t xml:space="preserve">
</t>
    </r>
  </si>
  <si>
    <t>LOCATION/SITE</t>
  </si>
  <si>
    <r>
      <t xml:space="preserve">EMPLOYMENT STATUS   </t>
    </r>
    <r>
      <rPr>
        <sz val="12"/>
        <color indexed="8"/>
        <rFont val="Arial"/>
        <family val="2"/>
      </rPr>
      <t>( Enter Letter in Box)</t>
    </r>
  </si>
  <si>
    <t>COSTS</t>
  </si>
  <si>
    <t xml:space="preserve">     Non -Exempt = N
Exempt = E
Part Time = P
Volunteer = V</t>
  </si>
  <si>
    <t xml:space="preserve">    DATES &amp; HOURS WORKED EACH WEEK</t>
  </si>
  <si>
    <t>A</t>
  </si>
  <si>
    <t>B</t>
  </si>
  <si>
    <t>C</t>
  </si>
  <si>
    <t>D</t>
  </si>
  <si>
    <t>E</t>
  </si>
  <si>
    <t>DAY</t>
  </si>
  <si>
    <t>TOTAL 
HRS</t>
  </si>
  <si>
    <t>HOURLY
RATE</t>
  </si>
  <si>
    <t>TIME
COST
(A x B)</t>
  </si>
  <si>
    <t>BENEFIT ACTUAL
COST</t>
  </si>
  <si>
    <t>TOTAL 
COST
(C + D = )</t>
  </si>
  <si>
    <t>N</t>
  </si>
  <si>
    <t>REG</t>
  </si>
  <si>
    <t>Job Title</t>
  </si>
  <si>
    <t xml:space="preserve">OT </t>
  </si>
  <si>
    <t>OT-Other</t>
  </si>
  <si>
    <t>PAYROLL NOTES:</t>
  </si>
  <si>
    <t>TOTAL REGULAR HOURS (A)</t>
  </si>
  <si>
    <t>REG TIME SUBTOTAL (C)</t>
  </si>
  <si>
    <t>TOTAL OT HOURS (A)</t>
  </si>
  <si>
    <t>REG BENEFIT SUBTOTAL (D)</t>
  </si>
  <si>
    <t>TOTAL HOURS</t>
  </si>
  <si>
    <t>REG TIME TOTAL (E)</t>
  </si>
  <si>
    <t>O/T SUBTOTAL (C)</t>
  </si>
  <si>
    <t>O/T BENEFIT SUBTOTAL (D)</t>
  </si>
  <si>
    <t>O/T TOTAL (E)</t>
  </si>
  <si>
    <t>LABOR COST TOTAL</t>
  </si>
  <si>
    <t>Texas Standard Incident Reimbursement Form
BACKFILL LABOR SUMMARY RECORD</t>
  </si>
  <si>
    <r>
      <rPr>
        <b/>
        <sz val="11"/>
        <color indexed="8"/>
        <rFont val="Arial"/>
        <family val="2"/>
      </rPr>
      <t>NOTES:</t>
    </r>
    <r>
      <rPr>
        <sz val="11"/>
        <color indexed="8"/>
        <rFont val="Arial"/>
        <family val="2"/>
      </rPr>
      <t xml:space="preserve">  
1.  At present time, only the actual Overtime rate (rate above regular rate) is reimbursable for Backfill Labor.  Enter employees Regular rate in appropriate cell under column </t>
    </r>
    <r>
      <rPr>
        <sz val="12"/>
        <color indexed="8"/>
        <rFont val="Arial"/>
        <family val="2"/>
      </rPr>
      <t>V</t>
    </r>
    <r>
      <rPr>
        <sz val="11"/>
        <color indexed="8"/>
        <rFont val="Arial"/>
        <family val="2"/>
      </rPr>
      <t>.                                                                                 2.  For OT-Other, enter the appropriate rate for this line item under column B.                                                                                  3.  If agency average benefit rate (Benefits Calc tab) is used for each employee, the formula will auto calculate that rate.  If you use individual rates, formula will need to change to multiple the Time Cost cell times the benefit % of employee.
Under "</t>
    </r>
    <r>
      <rPr>
        <b/>
        <sz val="11"/>
        <color indexed="8"/>
        <rFont val="Arial"/>
        <family val="2"/>
      </rPr>
      <t>Payroll Notes</t>
    </r>
    <r>
      <rPr>
        <sz val="11"/>
        <color indexed="8"/>
        <rFont val="Arial"/>
        <family val="2"/>
      </rPr>
      <t xml:space="preserve">," enter information to explain unique pay policies or circumstances.
</t>
    </r>
  </si>
  <si>
    <t>APPLICANT</t>
  </si>
  <si>
    <r>
      <t xml:space="preserve">EMPLOYMENT STATUS   </t>
    </r>
    <r>
      <rPr>
        <sz val="10"/>
        <color indexed="8"/>
        <rFont val="Arial"/>
        <family val="2"/>
      </rPr>
      <t>( Enter Letter in Box )</t>
    </r>
  </si>
  <si>
    <t>Non -Exempt = N
Exempt = E
Part Time = P
Volunteer = V</t>
  </si>
  <si>
    <t>Enter Regular
Rate 
(see note 1)</t>
  </si>
  <si>
    <t>OT</t>
  </si>
  <si>
    <t>BF Reg</t>
  </si>
  <si>
    <t>Backfill For:</t>
  </si>
  <si>
    <t>Backfill other</t>
  </si>
  <si>
    <t>Total Overtime Hours</t>
  </si>
  <si>
    <t>O/T TOTAL (C)</t>
  </si>
  <si>
    <t>O/T BENEFIT TOTAL (D)</t>
  </si>
  <si>
    <t>Total of Hours for Backfill Labor</t>
  </si>
  <si>
    <t xml:space="preserve">GRAND TOTAL FOR BACKFILL LABOR </t>
  </si>
  <si>
    <t>INCIDENT / EVENT</t>
  </si>
  <si>
    <t>Grand  Total of Hours for Backfill Labor</t>
  </si>
  <si>
    <t>BACKFILL LABOR COST TOTAL</t>
  </si>
  <si>
    <t>I CERTIFY THE ABOVE INFORMATION TO BE ACCURATE AND THAT THESE COSTS ARE ELIGIBLE FOR REIMBURSEMENT ACCORDING TO STATE OR AGENCY POLICY.</t>
  </si>
  <si>
    <t>AUTHORIZED SIGNATURE</t>
  </si>
  <si>
    <t>TITLE</t>
  </si>
  <si>
    <t>Texas Standard Incident Reimbursement Form
FRINGE BENEFIT RATE CALCULATION WORKSHEET</t>
  </si>
  <si>
    <t>Force account labor fringe benefits is eligible for reimbursement.  Except in extremely unusual cases, fringe benefits for overtime will be significantly less than regular time.  Typically, you should not be charging the same rate for regular time and overtime.  Generally, only FICA (Social Security) is eligible for overtime; however some entities may charge retirement tax on all income.</t>
  </si>
  <si>
    <t>RESPONDER:</t>
  </si>
  <si>
    <t xml:space="preserve">
The following steps will assist in calculating the percentage of fringe benefits paid on an employee's salary.  
Note that items and percentages will vary from one entity to another.
1) The normal year consists of 2080 hours (52 weeks x 5 workdays/week x 8 hours/day.)  This does not include holidays and vacations.
2) Determine the employee's basic hourly pay rate (annual salary/2080 hours.)
3) Fringe benefit percentage for Vacation time:  Divide the number of hours of annual vacation time provided to the employee by 2080 (80 hours (2 weeks)/2080 = 3.85%)
4) Fringe benefit percentage for paid Holidays:  Divide the number of paid holiday hours by 2080 (64 hours (8 holidays)/2080 = 3.07%.)
5) Retirement pay:  Because this measure varies widely, use only the percentage of salary matched by the employer.
6) Social Security and Medicare:  Both are standard percentages of salary.
7) Insurance:  This benefit varies by employee.  Divide the amount paid by the city or county by the basic pay rate determined in Step 2.
8) Workman's Compensation:  This benefit also varies by employee.  Divide the amount paid by the city or county by the basic pay rate determined in Step 2.  Use the rate per $100 to determine the correct percentage.</t>
  </si>
  <si>
    <r>
      <t xml:space="preserve">NOTES:  
Please request that your payroll, budget, or finance department provide the information to complete this form.                                                                                                                                                                                                                                                                                                                                                                                                                                                                                                                                                                                                                                                                                                                                                                                                                                                                                                                                                                                                                                                                                                                                                                                                                                                                                  1.  Enter the appropriate % into the cell as .0765 which is 7.65% or .1850 which is 18.5%.                                                                                                 2.  The cells in purple would not be applicable for that benefit.  Example, Health Insurance is not applicable for OT since it is not calculated based on employee's hours worked.                                                                                        3.  Overtime benefit rate should be significally lower than the Regular benefit rate.
4.  An average, </t>
    </r>
    <r>
      <rPr>
        <u/>
        <sz val="11"/>
        <color indexed="8"/>
        <rFont val="Arial"/>
        <family val="2"/>
      </rPr>
      <t xml:space="preserve">benefits calculated from actual cost data is preferred, </t>
    </r>
    <r>
      <rPr>
        <u/>
        <sz val="14"/>
        <color indexed="8"/>
        <rFont val="Arial"/>
        <family val="2"/>
      </rPr>
      <t>(agency average)</t>
    </r>
    <r>
      <rPr>
        <sz val="11"/>
        <color indexed="8"/>
        <rFont val="Arial"/>
        <family val="2"/>
      </rPr>
      <t xml:space="preserve"> but if you choose to use specific percentages for each employee, please include a spreadsheet showing calculations, and enclose an electronic and hard copy as an addendum to this form.  
Taxes and fringe benefit costs that are NOT a factor of gross earnings should not be included when calculating overtime benefit percentages.</t>
    </r>
  </si>
  <si>
    <t>FRINGE BENEFITS</t>
  </si>
  <si>
    <t>REGULAR TIME
(BY %)</t>
  </si>
  <si>
    <t>OVERTIME - 
1.5 * Regular Time (BY %)</t>
  </si>
  <si>
    <t>OVERTIME - 
Holiday / Other 
(BY %)</t>
  </si>
  <si>
    <t xml:space="preserve"> PART TIME
(BY %)</t>
  </si>
  <si>
    <t>HOLIDAYS</t>
  </si>
  <si>
    <t/>
  </si>
  <si>
    <t>VACATION LEAVE</t>
  </si>
  <si>
    <t>SICK LEAVE</t>
  </si>
  <si>
    <t>SOCIAL SECURITY</t>
  </si>
  <si>
    <t>MEDICARE</t>
  </si>
  <si>
    <t>UNEMPLOYMENT</t>
  </si>
  <si>
    <t>WORKER'S COMPENSATION</t>
  </si>
  <si>
    <t>RETIREMENT</t>
  </si>
  <si>
    <t>HEALTH BENEFITS</t>
  </si>
  <si>
    <t>LIFE INSURANCE BENEFITS</t>
  </si>
  <si>
    <t>OTHER**</t>
  </si>
  <si>
    <t>** Please provide explanation below in the "Comments"</t>
  </si>
  <si>
    <t>TOTAL AS % OF ANNUAL SALARY</t>
  </si>
  <si>
    <t>COMMENTS:</t>
  </si>
  <si>
    <r>
      <t xml:space="preserve">Fringe Benefits.  </t>
    </r>
    <r>
      <rPr>
        <sz val="11"/>
        <color rgb="FF000000"/>
        <rFont val="Tahoma091.625"/>
      </rPr>
      <t>Fringe benefits that are actually paid or credited as part of an established policy are eligible.  Because certain items in a benefit package are not dependent on hours worked, such as health insurance, the fringe benefit rate will be different for regular and overtime hours.  The overtime fringe benefit rate is usually significantly lower.</t>
    </r>
  </si>
  <si>
    <t xml:space="preserve">The following steps will assist in calculating the average percentage of fringe benefits paid by the entity.  The Applicant’s Benefits Calculation Worksheet, as shown on Figure 2, may be used for completing this calculation.  </t>
  </si>
  <si>
    <t>Note that items and percentages will vary from one entity to another.</t>
  </si>
  <si>
    <t>1. The normal year consists of 2080 hours (52 weeks x 5 workdays/week x 8 hours/day).  This makes no allowance for holidays and vacations.</t>
  </si>
  <si>
    <t>2. Determine the employee’s basic hourly pay rate (annual salary/2080 hours).</t>
  </si>
  <si>
    <t>3. Fringe benefit percentage for vacation time: Divide the number of hours of annual vacation time provided to the employee by 2080 (80 hours (assuming 2 weeks)/2080 = 3.85%).</t>
  </si>
  <si>
    <t>4. Fringe benefit percentage for paid holidays: Divide the number of paid holiday hours by 2080 (64 hours (assuming 8 holidays)/2080 = 3.07%).</t>
  </si>
  <si>
    <t>5. Retirement pay: Because this measure varies widely, use only the percentage of salary matched by the employer.</t>
  </si>
  <si>
    <t>6. Social Security and Medicare: Both are standard percentages of salary.</t>
  </si>
  <si>
    <t>7. Insurance: This benefit varies by employee.  Divide the amount paid by the basic pay rate determined in Step 2.</t>
  </si>
  <si>
    <t>8. Workman’s Compensation: This benefit also varies by employee.  Divide the amount paid by the entity by the basic pay rate determined in Step 2.  Use the rate per $100 to determine the correct percentage.</t>
  </si>
  <si>
    <t xml:space="preserve">Note: Typically, the applicant should not be charging the same rate for regular time and overtime.  Those fringe benefits that vary with the number of hours worked may be eligible. </t>
  </si>
  <si>
    <t>Sample Rates</t>
  </si>
  <si>
    <t>Although some rates may differ greatly between organizations due to their particular experiences, the table below provides some general guidelines that can be used as a reasonableness test to review submitted claims.  These rates are based on experience in developing fringe rates for several State departments.  The rates presented are determined using the gross wage method applicable to the personnel hourly rate method.  The net available hours method would result in higher rates.</t>
  </si>
  <si>
    <t>Paid Fringe Benefits – estimate and current rates</t>
  </si>
  <si>
    <t>RT</t>
  </si>
  <si>
    <t>OT (1.5 RT)</t>
  </si>
  <si>
    <t xml:space="preserve">Holiday Leave </t>
  </si>
  <si>
    <t>(based on 8 paid holidays)</t>
  </si>
  <si>
    <t>na</t>
  </si>
  <si>
    <t xml:space="preserve">Accrued Vacation Leave </t>
  </si>
  <si>
    <t>(based on 2 weeks)</t>
  </si>
  <si>
    <t xml:space="preserve">Sick Leave </t>
  </si>
  <si>
    <t xml:space="preserve">Social Security Matching </t>
  </si>
  <si>
    <t>(current rate)</t>
  </si>
  <si>
    <t>same</t>
  </si>
  <si>
    <t>Medicare</t>
  </si>
  <si>
    <t xml:space="preserve">Unemployment Insurance </t>
  </si>
  <si>
    <t>(or less)</t>
  </si>
  <si>
    <t>/1.5</t>
  </si>
  <si>
    <t xml:space="preserve">Worker’s Compensation </t>
  </si>
  <si>
    <t xml:space="preserve">Retirement – Regular </t>
  </si>
  <si>
    <t>(or slightly more)</t>
  </si>
  <si>
    <t xml:space="preserve">Retirement – Special Risk </t>
  </si>
  <si>
    <t xml:space="preserve">Health Insurance </t>
  </si>
  <si>
    <t xml:space="preserve">Life &amp; Disability Insurance </t>
  </si>
  <si>
    <t xml:space="preserve">Administrative Leave </t>
  </si>
  <si>
    <t xml:space="preserve">Compensatory Leave </t>
  </si>
  <si>
    <t xml:space="preserve">Rates outside of these ranges are very possible and will vary with every entity.  Documentation for finge benefit rates may be requested.  </t>
  </si>
  <si>
    <r>
      <rPr>
        <b/>
        <sz val="11"/>
        <color rgb="FF000000"/>
        <rFont val="Arial"/>
        <family val="2"/>
      </rPr>
      <t xml:space="preserve">NOTES:  
1.  Enter employees' expense comments under the appropriate cell under column F.                                                                                                                                                                                                                                                                               2. Enter daily costs for each respective day under columns H through X for each deployed employee.  Formula will auto calculate the expense type totals
3.  Dates will automatically calculate when entered in Basic Info &amp; Start Page tab.
4. Enter the number of rentals and flights under columns Z and AA, respectively.   
Under "Notes," enter information to explain unique pay policies or circumstances. Column AB will display auto calculation of employee specific costs, with the total packet cost being reflected in AB193
</t>
    </r>
    <r>
      <rPr>
        <sz val="11"/>
        <color rgb="FF000000"/>
        <rFont val="Arial"/>
        <family val="2"/>
      </rPr>
      <t xml:space="preserve">
</t>
    </r>
  </si>
  <si>
    <t>Expense Type</t>
  </si>
  <si>
    <t>Comments:</t>
  </si>
  <si>
    <t>EXPENSE TYPE TOTALS</t>
  </si>
  <si>
    <t># OF RENTALS</t>
  </si>
  <si>
    <t># OF FLIGHTS</t>
  </si>
  <si>
    <t>TOTAL 
COST
(SUM OF COLUMN A = )</t>
  </si>
  <si>
    <t>Cost</t>
  </si>
  <si>
    <t>Name:</t>
  </si>
  <si>
    <t>Meals and Incidentals</t>
  </si>
  <si>
    <t>Flat Rate</t>
  </si>
  <si>
    <t>Job Title:</t>
  </si>
  <si>
    <t>Total Cost</t>
  </si>
  <si>
    <t>POV Mileage</t>
  </si>
  <si>
    <t>Number of miles times current state mileage rate. Enter number of miles.</t>
  </si>
  <si>
    <t xml:space="preserve">Fuel </t>
  </si>
  <si>
    <t>Other Expenses</t>
  </si>
  <si>
    <t>Lodging</t>
  </si>
  <si>
    <t>Hotel 1:</t>
  </si>
  <si>
    <t>Hotel 2:</t>
  </si>
  <si>
    <t>Hotel 3:</t>
  </si>
  <si>
    <t>Hotel 4:</t>
  </si>
  <si>
    <t>Hotel 5:</t>
  </si>
  <si>
    <t>Rate</t>
  </si>
  <si>
    <t>Rental Car</t>
  </si>
  <si>
    <t xml:space="preserve"> NOTES:</t>
  </si>
  <si>
    <t>Packet Total</t>
  </si>
  <si>
    <t>Texas Standard Incident Reimbursement Form
FORCE ACCOUNT EQUIPMENT SUMMARY RECORD</t>
  </si>
  <si>
    <t>Notes:</t>
  </si>
  <si>
    <t>Equipment Rate Links:</t>
  </si>
  <si>
    <t>http://www.fema.gov/schedule-equipment-rates</t>
  </si>
  <si>
    <t>http://ticc.tamu.edu/Documents/IncidentResponse/TIFMAS/TIFMAS_Business_Deployment_Manual.pdf</t>
  </si>
  <si>
    <r>
      <rPr>
        <b/>
        <sz val="11"/>
        <color indexed="8"/>
        <rFont val="Arial"/>
        <family val="2"/>
      </rPr>
      <t>EQUIPMENT DESCRIPTION</t>
    </r>
    <r>
      <rPr>
        <b/>
        <sz val="8"/>
        <color indexed="8"/>
        <rFont val="Arial"/>
        <family val="2"/>
      </rPr>
      <t xml:space="preserve">
</t>
    </r>
    <r>
      <rPr>
        <sz val="10"/>
        <color indexed="8"/>
        <rFont val="Arial"/>
        <family val="2"/>
      </rPr>
      <t>Indicate type of ambulance or other vehicle</t>
    </r>
  </si>
  <si>
    <t>FEMA/ EMTF
EQUIP
CODE #</t>
  </si>
  <si>
    <t>OPERATOR'S NAME</t>
  </si>
  <si>
    <t>HOURS USED EACH DAY</t>
  </si>
  <si>
    <t xml:space="preserve">Total Hours              </t>
  </si>
  <si>
    <t>Equipment 
Rate</t>
  </si>
  <si>
    <t>TOTAL COST</t>
  </si>
  <si>
    <t>HRS</t>
  </si>
  <si>
    <t>SHEET TOTAL</t>
  </si>
  <si>
    <t>Texas Standard Incident Reimbursement Form
TRAVEL SUMMARY RECORD (2)</t>
  </si>
  <si>
    <r>
      <t>NOTES:  
1. Hotel receipts are required to be submitted and must show zero balance.  Itemized receipts for meals are not required to be submitted but must be available upon request.        
2.</t>
    </r>
    <r>
      <rPr>
        <sz val="16"/>
        <color rgb="FFFF0000"/>
        <rFont val="Arial"/>
        <family val="2"/>
      </rPr>
      <t xml:space="preserve"> </t>
    </r>
    <r>
      <rPr>
        <sz val="14"/>
        <color rgb="FFFF0000"/>
        <rFont val="Arial"/>
        <family val="2"/>
      </rPr>
      <t>Liquor and tobacco items</t>
    </r>
    <r>
      <rPr>
        <sz val="11"/>
        <color indexed="8"/>
        <rFont val="Arial"/>
        <family val="2"/>
      </rPr>
      <t xml:space="preserve"> are not reimbursable.   
3. Efforts should be made to avoid charges for State sales tax, but when purchases are made in the field, taxes are reimbursable. 
4. Use the "Other" section for items such as air fare, parking, and food purchases for groups.
5. Entities must adhere to State of Texas travel rates and policies. 
                                                                                                                                                                                                                                                                                                                                                                                                                                              For current information on State policies see https://fmx.cpa.state.tx.us/fm/travel/travelrates.php 
</t>
    </r>
  </si>
  <si>
    <t>BASED ON STATE OR AGENCY POLICY</t>
  </si>
  <si>
    <t>Breakfast</t>
  </si>
  <si>
    <t>Lunch</t>
  </si>
  <si>
    <t>Dinner</t>
  </si>
  <si>
    <t>DAILY MEAL TOTAL</t>
  </si>
  <si>
    <t>Mileage For Personal Vehicles Used</t>
  </si>
  <si>
    <t>Miles</t>
  </si>
  <si>
    <t>NAME:</t>
  </si>
  <si>
    <t xml:space="preserve">Current mileage rate = </t>
  </si>
  <si>
    <t>/mile</t>
  </si>
  <si>
    <t xml:space="preserve">TOTALS   </t>
  </si>
  <si>
    <t xml:space="preserve">   Description (Parking, toll fees, taxi fees etc.)</t>
  </si>
  <si>
    <t xml:space="preserve">    Traveler's Initials</t>
  </si>
  <si>
    <t>OTHER</t>
  </si>
  <si>
    <t>TOTAL OTHER</t>
  </si>
  <si>
    <t>I CERTIFY THE ABOVE INFORMATION TO BE ACCURATE AND THAT THESE COSTS ARE ELIGIBLE FOR REIMBURSEMENT 
ACCORDING TO STATE OR AGENCY POLICY.</t>
  </si>
  <si>
    <t>FEMA
EQUIP
CODE #</t>
  </si>
  <si>
    <t>I CERTIFY THE ABOVE INFORMATION TO BE ACCURATE AND THAT THESE COSTS ARE ELIGIBLE FOR REIMBURSEMENT ACCORDING TO STATE POLICY.</t>
  </si>
  <si>
    <t>Texas Standard Incident Reimbursement Form
MATERIALS SUMMARY RECORD</t>
  </si>
  <si>
    <t xml:space="preserve">NOTES:  
1. Legible, detailed receipts must be included along with the reimbursement submittal for all purchases.  For items taken from stock, please provide a copy of the original purchase receipt, replacement order, or information from an independent source on fair market value.
2. Clothing purchases are not reimbursable unless purchased to replace items destroyed due to extreme working conditions.
3. Efforts should be made to avoid charges for State sales tax, but when purchases are made in the field, taxes are reimbursable.
</t>
  </si>
  <si>
    <t xml:space="preserve">         VENDOR</t>
  </si>
  <si>
    <r>
      <t xml:space="preserve">DESCRIPTION OF PURCHASE
MATERIALS / GOODS / SERVICES
</t>
    </r>
    <r>
      <rPr>
        <sz val="9"/>
        <color indexed="8"/>
        <rFont val="Arial"/>
        <family val="2"/>
      </rPr>
      <t>Provide justification for purchase who/where/why</t>
    </r>
  </si>
  <si>
    <t>QTY</t>
  </si>
  <si>
    <t>UNIT
PRICE</t>
  </si>
  <si>
    <t>TOTAL PRICE</t>
  </si>
  <si>
    <t>INFO FROM (X ONE)</t>
  </si>
  <si>
    <t>OF</t>
  </si>
  <si>
    <t>PURCHASE</t>
  </si>
  <si>
    <t>USED</t>
  </si>
  <si>
    <t>INVOICE</t>
  </si>
  <si>
    <t>STOCK</t>
  </si>
  <si>
    <t>Texas Standard Incident Reimbursement Form
RENTED EQUIPMENT SUMMARY RECORD</t>
  </si>
  <si>
    <r>
      <rPr>
        <b/>
        <sz val="12"/>
        <color indexed="8"/>
        <rFont val="Arial"/>
        <family val="2"/>
      </rPr>
      <t xml:space="preserve">NOTES: </t>
    </r>
    <r>
      <rPr>
        <sz val="12"/>
        <color indexed="8"/>
        <rFont val="Arial"/>
        <family val="2"/>
      </rPr>
      <t xml:space="preserve"> 
Legible, detailed receipts must be included along with the reimbursement submittal for all rentals. 
Efforts should be made to avoid charges for State sales tax.
All preexisting procurement rules must be adhered to.
Terms and rates must be reasonable.</t>
    </r>
  </si>
  <si>
    <r>
      <t xml:space="preserve">TYPE OF EQUIPMENT
</t>
    </r>
    <r>
      <rPr>
        <sz val="9"/>
        <color indexed="8"/>
        <rFont val="Arial"/>
        <family val="2"/>
      </rPr>
      <t>Indicate size, capacity, horsepower, make &amp; model.</t>
    </r>
  </si>
  <si>
    <t>DATES</t>
  </si>
  <si>
    <t>RATE PER HOUR</t>
  </si>
  <si>
    <t>VENDOR</t>
  </si>
  <si>
    <t>INVOICE NUMBER</t>
  </si>
  <si>
    <t>HRS / Days USED</t>
  </si>
  <si>
    <t>W/
OPERATOR</t>
  </si>
  <si>
    <t>W/OUT
OPERATOR</t>
  </si>
  <si>
    <t>AMT PD</t>
  </si>
  <si>
    <t>CHECK #</t>
  </si>
  <si>
    <t>$</t>
  </si>
  <si>
    <t>I certify the above information to be accurate and that these costs are eligible for reimbursement according to state or agency policy.</t>
  </si>
  <si>
    <t>Texas Standard Incident Reimbursement Form
CONTRACT WORK SUMMARY RECORD</t>
  </si>
  <si>
    <r>
      <rPr>
        <b/>
        <sz val="12"/>
        <color indexed="8"/>
        <rFont val="Arial"/>
        <family val="2"/>
      </rPr>
      <t>NOTES:</t>
    </r>
    <r>
      <rPr>
        <sz val="12"/>
        <color indexed="8"/>
        <rFont val="Arial"/>
        <family val="2"/>
      </rPr>
      <t xml:space="preserve">  
Copies of contracts, MOU's, or other documents that outline terms, rates and conditions are required to support reimbursement claims.
All pre-existing procurement rules must be adhered to.  
Terms and rates must be reasonable.
</t>
    </r>
  </si>
  <si>
    <t>DATES WORKED</t>
  </si>
  <si>
    <t>CONTRACTOR</t>
  </si>
  <si>
    <t>AMOUNT</t>
  </si>
  <si>
    <t>COMMENTS / SCOPE</t>
  </si>
  <si>
    <t>DETAILED INCIDENT HOURS FORM - AGENCY VEHICLES OR EQUIPMENT</t>
  </si>
  <si>
    <t>USE THIS FORM TO TRACK HOURS OF USAGE WHEN VEHICLES OR EQUIPMENT ARE USED TO PROVIDE SERVICES FOR THE INCIDENT</t>
  </si>
  <si>
    <t>EQUIPMENT/VEHICLE # (i.e. "E")</t>
  </si>
  <si>
    <t>EQUIPMENT DESCRIPTION ( TYPING) Indicate make &amp; model, size, capacity, horsepower, etc.</t>
  </si>
  <si>
    <t>SUPERVISOR'S NAME (i.e. Strike Team Leader)</t>
  </si>
  <si>
    <t>NUMBER OF HOURS</t>
  </si>
  <si>
    <t>DETAILED INCIDENT MILEAGE FORM - AGENCY VEHICLES</t>
  </si>
  <si>
    <t>Use this form when vehicles are used to transport personnel only and not to provide services for the incident</t>
  </si>
  <si>
    <t>Vehicle Description (make &amp; model)</t>
  </si>
  <si>
    <t>UNIT OR VEHICLE #:</t>
  </si>
  <si>
    <t>DISASTER / EVENT NAME:</t>
  </si>
  <si>
    <t>RESPONDER NAME:</t>
  </si>
  <si>
    <t>AGENCY/DEPT:</t>
  </si>
  <si>
    <t>UNIT OF ASSINGMENT</t>
  </si>
  <si>
    <t>PURPOSE OF TRIP</t>
  </si>
  <si>
    <t>ORIGIN</t>
  </si>
  <si>
    <t>DESTINATION</t>
  </si>
  <si>
    <t>ODOMETER START</t>
  </si>
  <si>
    <t>ODOMETER END</t>
  </si>
  <si>
    <t>TOTAL MILES</t>
  </si>
  <si>
    <t>I hereby certify that the foregoing statements and the figures on this form are true and correct and such mileage claimed represents actual mileage driven in the above mentioned</t>
  </si>
  <si>
    <t>vehicle while in performance of services for the stated incident.</t>
  </si>
  <si>
    <t>SUPERVISOR'S SIGNATURE:</t>
  </si>
  <si>
    <t>SUPERVISOR'S NAME:</t>
  </si>
  <si>
    <t>26-0002 FIFA World Cup 2026</t>
  </si>
  <si>
    <t>Houston, Texas</t>
  </si>
  <si>
    <t>Version 2.1, Optional until 1 December 2026. Required for reimbursement of SMAs issued on or after 1 December 2026.</t>
  </si>
  <si>
    <r>
      <t xml:space="preserve">NOTE: </t>
    </r>
    <r>
      <rPr>
        <sz val="14"/>
        <color rgb="FF000000"/>
        <rFont val="Arial"/>
        <family val="2"/>
      </rPr>
      <t xml:space="preserve"> </t>
    </r>
    <r>
      <rPr>
        <b/>
        <sz val="14"/>
        <color rgb="FF000000"/>
        <rFont val="Arial"/>
        <family val="2"/>
      </rPr>
      <t xml:space="preserve"> Fill in the white and gray cells</t>
    </r>
    <r>
      <rPr>
        <sz val="14"/>
        <color rgb="FF000000"/>
        <rFont val="Arial"/>
        <family val="2"/>
      </rPr>
      <t xml:space="preserve">. All other cells are protected. </t>
    </r>
  </si>
  <si>
    <r>
      <t xml:space="preserve">NOTE: </t>
    </r>
    <r>
      <rPr>
        <sz val="14"/>
        <color rgb="FF000000"/>
        <rFont val="Arial"/>
        <family val="2"/>
      </rPr>
      <t xml:space="preserve"> </t>
    </r>
    <r>
      <rPr>
        <b/>
        <sz val="14"/>
        <color rgb="FF000000"/>
        <rFont val="Arial"/>
        <family val="2"/>
      </rPr>
      <t xml:space="preserve"> Fill in the white cells</t>
    </r>
    <r>
      <rPr>
        <sz val="14"/>
        <color rgb="FF000000"/>
        <rFont val="Arial"/>
        <family val="2"/>
      </rPr>
      <t xml:space="preserve">. All other cells are protected.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</si>
</sst>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7" formatCode="&quot;$&quot;#,##0.00_);\(&quot;$&quot;#,##0.00\)"/>
    <numFmt numFmtId="44" formatCode="_(&quot;$&quot;* #,##0.00_);_(&quot;$&quot;* \(#,##0.00\);_(&quot;$&quot;* &quot;-&quot;??_);_(@_)"/>
    <numFmt numFmtId="43" formatCode="_(* #,##0.00_);_(* \(#,##0.00\);_(* &quot;-&quot;??_);_(@_)"/>
    <numFmt numFmtId="164" formatCode="&quot;$&quot;#,##0.00"/>
    <numFmt numFmtId="165" formatCode="mm/dd/yy"/>
    <numFmt numFmtId="166" formatCode="m/d"/>
    <numFmt numFmtId="167" formatCode="0.0"/>
    <numFmt numFmtId="168" formatCode="#,##0.0000_);\(#,##0.0000\)"/>
    <numFmt numFmtId="169" formatCode="mm/dd/yy;@"/>
    <numFmt numFmtId="170" formatCode="#,##0.000_);\(#,##0.000\)"/>
    <numFmt numFmtId="171" formatCode="_([$$-409]* #,##0.00_);_([$$-409]* \(#,##0.00\);_([$$-409]* &quot;-&quot;??_);_(@_)"/>
    <numFmt numFmtId="172" formatCode="ddd"/>
    <numFmt numFmtId="173" formatCode="&quot;$&quot;#,##0.000_);[Red]\(&quot;$&quot;#,##0.000\)"/>
    <numFmt numFmtId="174" formatCode="#,##0.0"/>
    <numFmt numFmtId="175" formatCode="#,##0.0_);\(#,##0.0\)"/>
    <numFmt numFmtId="176" formatCode="m/d/yy;@"/>
    <numFmt numFmtId="177" formatCode="m/d;@"/>
    <numFmt numFmtId="178" formatCode="_(* #,##0.000_);_(* \(#,##0.000\);_(* &quot;-&quot;??_);_(@_)"/>
  </numFmts>
  <fonts count="66">
    <font>
      <sz val="10"/>
      <name val="Arial"/>
    </font>
    <font>
      <u/>
      <sz val="10"/>
      <color indexed="12"/>
      <name val="Arial"/>
      <family val="2"/>
    </font>
    <font>
      <b/>
      <sz val="8"/>
      <color indexed="81"/>
      <name val="Tahoma"/>
      <family val="2"/>
    </font>
    <font>
      <sz val="10"/>
      <color indexed="8"/>
      <name val="Arial"/>
      <family val="2"/>
    </font>
    <font>
      <b/>
      <sz val="10"/>
      <color indexed="8"/>
      <name val="Arial"/>
      <family val="2"/>
    </font>
    <font>
      <sz val="9"/>
      <color indexed="8"/>
      <name val="Arial"/>
      <family val="2"/>
    </font>
    <font>
      <b/>
      <sz val="12"/>
      <color indexed="8"/>
      <name val="Arial"/>
      <family val="2"/>
    </font>
    <font>
      <sz val="12"/>
      <color indexed="8"/>
      <name val="Arial"/>
      <family val="2"/>
    </font>
    <font>
      <b/>
      <sz val="9"/>
      <color indexed="8"/>
      <name val="Arial"/>
      <family val="2"/>
    </font>
    <font>
      <sz val="8"/>
      <color indexed="8"/>
      <name val="Arial"/>
      <family val="2"/>
    </font>
    <font>
      <b/>
      <sz val="10"/>
      <name val="Arial"/>
      <family val="2"/>
    </font>
    <font>
      <sz val="11"/>
      <name val="Arial"/>
      <family val="2"/>
    </font>
    <font>
      <sz val="8"/>
      <name val="Arial"/>
      <family val="2"/>
    </font>
    <font>
      <sz val="11"/>
      <color indexed="8"/>
      <name val="Arial"/>
      <family val="2"/>
    </font>
    <font>
      <b/>
      <sz val="11"/>
      <name val="Arial"/>
      <family val="2"/>
    </font>
    <font>
      <sz val="12"/>
      <name val="Arial"/>
      <family val="2"/>
    </font>
    <font>
      <b/>
      <sz val="11"/>
      <color indexed="8"/>
      <name val="Arial"/>
      <family val="2"/>
    </font>
    <font>
      <sz val="10"/>
      <name val="Arial"/>
      <family val="2"/>
    </font>
    <font>
      <b/>
      <sz val="12"/>
      <name val="Arial"/>
      <family val="2"/>
    </font>
    <font>
      <sz val="10"/>
      <name val="Arial"/>
      <family val="2"/>
    </font>
    <font>
      <sz val="9"/>
      <name val="Arial"/>
      <family val="2"/>
    </font>
    <font>
      <b/>
      <sz val="9"/>
      <name val="Arial"/>
      <family val="2"/>
    </font>
    <font>
      <b/>
      <sz val="14"/>
      <name val="Arial"/>
      <family val="2"/>
    </font>
    <font>
      <b/>
      <sz val="22"/>
      <color indexed="8"/>
      <name val="Arial"/>
      <family val="2"/>
    </font>
    <font>
      <b/>
      <sz val="14"/>
      <color indexed="8"/>
      <name val="Arial"/>
      <family val="2"/>
    </font>
    <font>
      <sz val="14"/>
      <color indexed="8"/>
      <name val="Arial"/>
      <family val="2"/>
    </font>
    <font>
      <b/>
      <u/>
      <sz val="14"/>
      <color indexed="8"/>
      <name val="Arial"/>
      <family val="2"/>
    </font>
    <font>
      <sz val="10"/>
      <color rgb="FFFF0000"/>
      <name val="Arial"/>
      <family val="2"/>
    </font>
    <font>
      <b/>
      <sz val="8"/>
      <color indexed="8"/>
      <name val="Arial"/>
      <family val="2"/>
    </font>
    <font>
      <u/>
      <sz val="12"/>
      <color indexed="12"/>
      <name val="Arial"/>
      <family val="2"/>
    </font>
    <font>
      <sz val="13"/>
      <color indexed="8"/>
      <name val="Arial"/>
      <family val="2"/>
    </font>
    <font>
      <u/>
      <sz val="11"/>
      <color indexed="8"/>
      <name val="Arial"/>
      <family val="2"/>
    </font>
    <font>
      <sz val="14"/>
      <color rgb="FFFF0000"/>
      <name val="Arial"/>
      <family val="2"/>
    </font>
    <font>
      <sz val="14"/>
      <name val="Arial"/>
      <family val="2"/>
    </font>
    <font>
      <b/>
      <i/>
      <sz val="11"/>
      <color rgb="FF000000"/>
      <name val="Tahoma.Boldi091.625"/>
    </font>
    <font>
      <sz val="11"/>
      <color rgb="FF000000"/>
      <name val="Tahoma091.625"/>
    </font>
    <font>
      <b/>
      <sz val="11"/>
      <color rgb="FF000000"/>
      <name val="Tahoma091.625"/>
    </font>
    <font>
      <u/>
      <sz val="11"/>
      <color rgb="FF000000"/>
      <name val="Tahoma091.625"/>
    </font>
    <font>
      <u/>
      <sz val="14"/>
      <color indexed="8"/>
      <name val="Arial"/>
      <family val="2"/>
    </font>
    <font>
      <sz val="16"/>
      <color indexed="8"/>
      <name val="Arial"/>
      <family val="2"/>
    </font>
    <font>
      <sz val="16"/>
      <name val="Arial"/>
      <family val="2"/>
    </font>
    <font>
      <sz val="12"/>
      <color rgb="FFFF0000"/>
      <name val="Arial"/>
      <family val="2"/>
    </font>
    <font>
      <b/>
      <sz val="13"/>
      <name val="Arial"/>
      <family val="2"/>
    </font>
    <font>
      <b/>
      <sz val="13"/>
      <color indexed="8"/>
      <name val="Arial"/>
      <family val="2"/>
    </font>
    <font>
      <i/>
      <sz val="10"/>
      <color rgb="FF000000"/>
      <name val="Arial"/>
      <family val="2"/>
    </font>
    <font>
      <b/>
      <sz val="7"/>
      <color indexed="8"/>
      <name val="Arial"/>
      <family val="2"/>
    </font>
    <font>
      <b/>
      <i/>
      <sz val="8"/>
      <name val="Arial"/>
      <family val="2"/>
    </font>
    <font>
      <b/>
      <i/>
      <sz val="9"/>
      <name val="Arial"/>
      <family val="2"/>
    </font>
    <font>
      <sz val="16"/>
      <color rgb="FFFF0000"/>
      <name val="Arial"/>
      <family val="2"/>
    </font>
    <font>
      <b/>
      <i/>
      <sz val="10"/>
      <color indexed="8"/>
      <name val="Arial"/>
      <family val="2"/>
    </font>
    <font>
      <i/>
      <sz val="11"/>
      <color indexed="8"/>
      <name val="Arial"/>
      <family val="2"/>
    </font>
    <font>
      <i/>
      <sz val="12"/>
      <color indexed="8"/>
      <name val="Arial"/>
      <family val="2"/>
    </font>
    <font>
      <b/>
      <i/>
      <sz val="14"/>
      <color indexed="8"/>
      <name val="Arial"/>
      <family val="2"/>
    </font>
    <font>
      <i/>
      <sz val="10"/>
      <color indexed="8"/>
      <name val="Arial"/>
      <family val="2"/>
    </font>
    <font>
      <b/>
      <sz val="8"/>
      <color rgb="FF000000"/>
      <name val="Tahoma"/>
      <family val="2"/>
    </font>
    <font>
      <b/>
      <sz val="14"/>
      <color rgb="FF000000"/>
      <name val="Arial"/>
      <family val="2"/>
    </font>
    <font>
      <b/>
      <sz val="11"/>
      <color rgb="FF000000"/>
      <name val="Arial"/>
      <family val="2"/>
    </font>
    <font>
      <u/>
      <sz val="11"/>
      <color indexed="12"/>
      <name val="Arial"/>
      <family val="2"/>
    </font>
    <font>
      <sz val="14"/>
      <color rgb="FF0070C0"/>
      <name val="Arial"/>
      <family val="2"/>
    </font>
    <font>
      <sz val="11"/>
      <color rgb="FF000000"/>
      <name val="Arial"/>
      <family val="2"/>
    </font>
    <font>
      <b/>
      <sz val="12"/>
      <color rgb="FF000000"/>
      <name val="Arial"/>
      <family val="2"/>
    </font>
    <font>
      <b/>
      <sz val="14"/>
      <color rgb="FFFF0000"/>
      <name val="Arial"/>
      <family val="2"/>
    </font>
    <font>
      <b/>
      <u/>
      <sz val="14"/>
      <color rgb="FFFF0000"/>
      <name val="Arial"/>
      <family val="2"/>
    </font>
    <font>
      <sz val="14"/>
      <color rgb="FF000000"/>
      <name val="Arial"/>
      <family val="2"/>
    </font>
    <font>
      <sz val="8"/>
      <color rgb="FF000000"/>
      <name val="Tahoma"/>
      <family val="2"/>
    </font>
    <font>
      <sz val="9"/>
      <color indexed="81"/>
      <name val="Tahoma"/>
      <family val="2"/>
    </font>
  </fonts>
  <fills count="1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5"/>
        <bgColor indexed="64"/>
      </patternFill>
    </fill>
    <fill>
      <patternFill patternType="solid">
        <fgColor rgb="FFFFFF66"/>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7" tint="0.59999389629810485"/>
        <bgColor indexed="31"/>
      </patternFill>
    </fill>
    <fill>
      <patternFill patternType="solid">
        <fgColor rgb="FFFFFF00"/>
        <bgColor indexed="64"/>
      </patternFill>
    </fill>
    <fill>
      <patternFill patternType="solid">
        <fgColor rgb="FFFFFF66"/>
        <bgColor indexed="22"/>
      </patternFill>
    </fill>
    <fill>
      <patternFill patternType="solid">
        <fgColor rgb="FFFFFF99"/>
        <bgColor indexed="64"/>
      </patternFill>
    </fill>
    <fill>
      <patternFill patternType="solid">
        <fgColor theme="0"/>
        <bgColor indexed="64"/>
      </patternFill>
    </fill>
    <fill>
      <patternFill patternType="solid">
        <fgColor theme="7" tint="0.59996337778862885"/>
        <bgColor indexed="64"/>
      </patternFill>
    </fill>
    <fill>
      <patternFill patternType="solid">
        <fgColor theme="6" tint="0.599963377788628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1"/>
        <bgColor indexed="64"/>
      </patternFill>
    </fill>
  </fills>
  <borders count="11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right style="thin">
        <color indexed="64"/>
      </right>
      <top style="medium">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indexed="64"/>
      </left>
      <right/>
      <top style="hair">
        <color indexed="64"/>
      </top>
      <bottom/>
      <diagonal/>
    </border>
    <border>
      <left/>
      <right/>
      <top style="hair">
        <color indexed="64"/>
      </top>
      <bottom/>
      <diagonal/>
    </border>
    <border>
      <left/>
      <right/>
      <top style="thin">
        <color indexed="64"/>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indexed="64"/>
      </left>
      <right/>
      <top/>
      <bottom style="thin">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bottom style="medium">
        <color rgb="FF000000"/>
      </bottom>
      <diagonal/>
    </border>
    <border>
      <left style="thin">
        <color indexed="64"/>
      </left>
      <right style="thin">
        <color rgb="FF000000"/>
      </right>
      <top style="medium">
        <color rgb="FF000000"/>
      </top>
      <bottom style="thin">
        <color indexed="64"/>
      </bottom>
      <diagonal/>
    </border>
    <border>
      <left style="thin">
        <color indexed="64"/>
      </left>
      <right style="thin">
        <color rgb="FF000000"/>
      </right>
      <top style="thin">
        <color indexed="64"/>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s>
  <cellStyleXfs count="4">
    <xf numFmtId="0" fontId="0" fillId="0" borderId="0"/>
    <xf numFmtId="44" fontId="19" fillId="0" borderId="0" applyFont="0" applyFill="0" applyBorder="0" applyAlignment="0" applyProtection="0"/>
    <xf numFmtId="0" fontId="1" fillId="0" borderId="0" applyNumberFormat="0" applyFill="0" applyBorder="0" applyAlignment="0" applyProtection="0">
      <alignment vertical="top"/>
      <protection locked="0"/>
    </xf>
    <xf numFmtId="0" fontId="17" fillId="0" borderId="0"/>
  </cellStyleXfs>
  <cellXfs count="1497">
    <xf numFmtId="0" fontId="0" fillId="0" borderId="0" xfId="0"/>
    <xf numFmtId="0" fontId="5" fillId="0" borderId="0" xfId="0" applyFont="1"/>
    <xf numFmtId="0" fontId="5" fillId="0" borderId="0" xfId="0" applyFont="1" applyAlignment="1">
      <alignment vertical="center"/>
    </xf>
    <xf numFmtId="0" fontId="7" fillId="0" borderId="0" xfId="0" applyFont="1"/>
    <xf numFmtId="44" fontId="13" fillId="2" borderId="18" xfId="0" applyNumberFormat="1" applyFont="1" applyFill="1" applyBorder="1" applyAlignment="1" applyProtection="1">
      <alignment horizontal="center"/>
      <protection locked="0"/>
    </xf>
    <xf numFmtId="44" fontId="13" fillId="2" borderId="7" xfId="0" applyNumberFormat="1" applyFont="1" applyFill="1" applyBorder="1" applyAlignment="1" applyProtection="1">
      <alignment horizontal="center"/>
      <protection locked="0"/>
    </xf>
    <xf numFmtId="44" fontId="13" fillId="2" borderId="19" xfId="0" applyNumberFormat="1" applyFont="1" applyFill="1" applyBorder="1" applyAlignment="1" applyProtection="1">
      <alignment horizontal="center"/>
      <protection locked="0"/>
    </xf>
    <xf numFmtId="169" fontId="13" fillId="2" borderId="5" xfId="0" applyNumberFormat="1" applyFont="1" applyFill="1" applyBorder="1" applyAlignment="1" applyProtection="1">
      <alignment horizontal="center"/>
      <protection locked="0"/>
    </xf>
    <xf numFmtId="169" fontId="13" fillId="2" borderId="7" xfId="0" applyNumberFormat="1" applyFont="1" applyFill="1" applyBorder="1" applyAlignment="1" applyProtection="1">
      <alignment horizontal="center"/>
      <protection locked="0"/>
    </xf>
    <xf numFmtId="169" fontId="7" fillId="7" borderId="7" xfId="2" applyNumberFormat="1" applyFont="1" applyFill="1" applyBorder="1" applyAlignment="1" applyProtection="1">
      <alignment horizontal="left"/>
    </xf>
    <xf numFmtId="0" fontId="13" fillId="3" borderId="0" xfId="0" applyFont="1" applyFill="1" applyAlignment="1">
      <alignment horizontal="center"/>
    </xf>
    <xf numFmtId="0" fontId="13" fillId="3" borderId="2" xfId="0" applyFont="1" applyFill="1" applyBorder="1" applyAlignment="1">
      <alignment horizontal="center"/>
    </xf>
    <xf numFmtId="0" fontId="13" fillId="2" borderId="6" xfId="0" applyFont="1" applyFill="1" applyBorder="1" applyAlignment="1" applyProtection="1">
      <alignment horizontal="center" wrapText="1"/>
      <protection locked="0"/>
    </xf>
    <xf numFmtId="0" fontId="13" fillId="2" borderId="15" xfId="0" applyFont="1" applyFill="1" applyBorder="1" applyAlignment="1" applyProtection="1">
      <alignment horizontal="center" wrapText="1"/>
      <protection locked="0"/>
    </xf>
    <xf numFmtId="0" fontId="7" fillId="7" borderId="16" xfId="2" applyFont="1" applyFill="1" applyBorder="1" applyAlignment="1" applyProtection="1"/>
    <xf numFmtId="0" fontId="7" fillId="7" borderId="8" xfId="2" applyFont="1" applyFill="1" applyBorder="1" applyAlignment="1" applyProtection="1"/>
    <xf numFmtId="0" fontId="7" fillId="7" borderId="7" xfId="2" applyFont="1" applyFill="1" applyBorder="1" applyAlignment="1" applyProtection="1"/>
    <xf numFmtId="0" fontId="3" fillId="2" borderId="5" xfId="0" applyFont="1" applyFill="1" applyBorder="1" applyProtection="1">
      <protection locked="0"/>
    </xf>
    <xf numFmtId="44" fontId="13" fillId="2" borderId="6" xfId="0" applyNumberFormat="1" applyFont="1" applyFill="1" applyBorder="1" applyProtection="1">
      <protection locked="0"/>
    </xf>
    <xf numFmtId="14" fontId="13" fillId="2" borderId="9" xfId="0" applyNumberFormat="1" applyFont="1" applyFill="1" applyBorder="1" applyAlignment="1" applyProtection="1">
      <alignment horizontal="center"/>
      <protection locked="0"/>
    </xf>
    <xf numFmtId="0" fontId="3" fillId="2" borderId="7" xfId="0" applyFont="1" applyFill="1" applyBorder="1" applyProtection="1">
      <protection locked="0"/>
    </xf>
    <xf numFmtId="14" fontId="13" fillId="2" borderId="6" xfId="0" applyNumberFormat="1" applyFont="1" applyFill="1" applyBorder="1" applyAlignment="1" applyProtection="1">
      <alignment horizontal="center"/>
      <protection locked="0"/>
    </xf>
    <xf numFmtId="164" fontId="13" fillId="2" borderId="6" xfId="0" applyNumberFormat="1" applyFont="1" applyFill="1" applyBorder="1" applyAlignment="1" applyProtection="1">
      <alignment horizontal="left"/>
      <protection locked="0"/>
    </xf>
    <xf numFmtId="164" fontId="13" fillId="2" borderId="6" xfId="0" applyNumberFormat="1" applyFont="1" applyFill="1" applyBorder="1" applyAlignment="1" applyProtection="1">
      <alignment horizontal="center"/>
      <protection locked="0"/>
    </xf>
    <xf numFmtId="166" fontId="13" fillId="7" borderId="14" xfId="0" applyNumberFormat="1" applyFont="1" applyFill="1" applyBorder="1" applyAlignment="1">
      <alignment horizontal="center"/>
    </xf>
    <xf numFmtId="0" fontId="7" fillId="7" borderId="8" xfId="0" applyFont="1" applyFill="1" applyBorder="1"/>
    <xf numFmtId="0" fontId="7" fillId="7" borderId="7" xfId="0" applyFont="1" applyFill="1" applyBorder="1"/>
    <xf numFmtId="169" fontId="7" fillId="7" borderId="16" xfId="2" applyNumberFormat="1" applyFont="1" applyFill="1" applyBorder="1" applyAlignment="1" applyProtection="1">
      <alignment horizontal="right"/>
    </xf>
    <xf numFmtId="0" fontId="13" fillId="2" borderId="16" xfId="0" applyFont="1" applyFill="1" applyBorder="1" applyAlignment="1" applyProtection="1">
      <alignment horizontal="left" wrapText="1"/>
      <protection locked="0"/>
    </xf>
    <xf numFmtId="0" fontId="13" fillId="2" borderId="7" xfId="0" applyFont="1" applyFill="1" applyBorder="1" applyAlignment="1" applyProtection="1">
      <alignment horizontal="left" wrapText="1"/>
      <protection locked="0"/>
    </xf>
    <xf numFmtId="0" fontId="13" fillId="2" borderId="6" xfId="0" applyFont="1" applyFill="1" applyBorder="1" applyAlignment="1" applyProtection="1">
      <alignment horizontal="center"/>
      <protection locked="0"/>
    </xf>
    <xf numFmtId="0" fontId="13" fillId="2" borderId="8" xfId="0" applyFont="1" applyFill="1" applyBorder="1" applyAlignment="1" applyProtection="1">
      <alignment horizontal="left" wrapText="1"/>
      <protection locked="0"/>
    </xf>
    <xf numFmtId="10" fontId="7" fillId="0" borderId="10" xfId="0" applyNumberFormat="1" applyFont="1" applyBorder="1" applyAlignment="1" applyProtection="1">
      <alignment horizontal="center"/>
      <protection locked="0"/>
    </xf>
    <xf numFmtId="10" fontId="7" fillId="0" borderId="11" xfId="0" applyNumberFormat="1" applyFont="1" applyBorder="1" applyAlignment="1" applyProtection="1">
      <alignment horizontal="center"/>
      <protection locked="0"/>
    </xf>
    <xf numFmtId="10" fontId="7" fillId="0" borderId="35" xfId="0" applyNumberFormat="1" applyFont="1" applyBorder="1" applyAlignment="1" applyProtection="1">
      <alignment horizontal="center"/>
      <protection locked="0"/>
    </xf>
    <xf numFmtId="0" fontId="3" fillId="2" borderId="40" xfId="0" applyFont="1" applyFill="1" applyBorder="1" applyProtection="1">
      <protection locked="0"/>
    </xf>
    <xf numFmtId="44" fontId="13" fillId="2" borderId="38" xfId="0" applyNumberFormat="1" applyFont="1" applyFill="1" applyBorder="1" applyProtection="1">
      <protection locked="0"/>
    </xf>
    <xf numFmtId="14" fontId="13" fillId="2" borderId="38" xfId="0" applyNumberFormat="1" applyFont="1" applyFill="1" applyBorder="1" applyAlignment="1" applyProtection="1">
      <alignment horizontal="center"/>
      <protection locked="0"/>
    </xf>
    <xf numFmtId="164" fontId="13" fillId="2" borderId="38" xfId="0" applyNumberFormat="1" applyFont="1" applyFill="1" applyBorder="1" applyAlignment="1" applyProtection="1">
      <alignment horizontal="left"/>
      <protection locked="0"/>
    </xf>
    <xf numFmtId="0" fontId="3" fillId="2" borderId="0" xfId="0" applyFont="1" applyFill="1"/>
    <xf numFmtId="0" fontId="23" fillId="2" borderId="0" xfId="0" applyFont="1" applyFill="1"/>
    <xf numFmtId="0" fontId="16" fillId="2" borderId="0" xfId="0" applyFont="1" applyFill="1" applyAlignment="1">
      <alignment vertical="center"/>
    </xf>
    <xf numFmtId="0" fontId="13" fillId="2" borderId="0" xfId="0" applyFont="1" applyFill="1"/>
    <xf numFmtId="0" fontId="16" fillId="2" borderId="0" xfId="0" applyFont="1" applyFill="1"/>
    <xf numFmtId="0" fontId="7" fillId="2" borderId="0" xfId="0" applyFont="1" applyFill="1"/>
    <xf numFmtId="0" fontId="24" fillId="2" borderId="0" xfId="0" applyFont="1" applyFill="1"/>
    <xf numFmtId="0" fontId="25" fillId="2" borderId="0" xfId="0" applyFont="1" applyFill="1"/>
    <xf numFmtId="0" fontId="26" fillId="0" borderId="0" xfId="0" applyFont="1" applyAlignment="1">
      <alignment horizontal="left" readingOrder="1"/>
    </xf>
    <xf numFmtId="0" fontId="17" fillId="0" borderId="0" xfId="0" applyFont="1"/>
    <xf numFmtId="0" fontId="3" fillId="5" borderId="0" xfId="0" applyFont="1" applyFill="1"/>
    <xf numFmtId="0" fontId="15" fillId="0" borderId="0" xfId="0" applyFont="1" applyAlignment="1">
      <alignment horizontal="left" vertical="top" wrapText="1"/>
    </xf>
    <xf numFmtId="0" fontId="11" fillId="0" borderId="0" xfId="0" applyFont="1" applyAlignment="1">
      <alignment vertical="center"/>
    </xf>
    <xf numFmtId="0" fontId="15" fillId="0" borderId="0" xfId="0" applyFont="1" applyAlignment="1">
      <alignment horizontal="left" vertical="justify"/>
    </xf>
    <xf numFmtId="0" fontId="11" fillId="0" borderId="0" xfId="0" applyFont="1"/>
    <xf numFmtId="0" fontId="11" fillId="0" borderId="0" xfId="0" applyFont="1" applyAlignment="1">
      <alignment horizontal="center"/>
    </xf>
    <xf numFmtId="0" fontId="11" fillId="0" borderId="4" xfId="0" applyFont="1" applyBorder="1" applyAlignment="1">
      <alignment horizontal="center"/>
    </xf>
    <xf numFmtId="0" fontId="17" fillId="0" borderId="0" xfId="0" applyFont="1" applyAlignment="1">
      <alignment wrapText="1"/>
    </xf>
    <xf numFmtId="0" fontId="15" fillId="0" borderId="0" xfId="0" applyFont="1" applyAlignment="1">
      <alignment horizontal="left" vertical="top"/>
    </xf>
    <xf numFmtId="0" fontId="14" fillId="0" borderId="0" xfId="0" applyFont="1"/>
    <xf numFmtId="0" fontId="10" fillId="0" borderId="0" xfId="0" applyFont="1" applyAlignment="1">
      <alignment horizontal="right"/>
    </xf>
    <xf numFmtId="0" fontId="10" fillId="0" borderId="0" xfId="0" applyFont="1"/>
    <xf numFmtId="0" fontId="8" fillId="6" borderId="9" xfId="0" applyFont="1" applyFill="1" applyBorder="1" applyAlignment="1">
      <alignment horizontal="center"/>
    </xf>
    <xf numFmtId="0" fontId="7" fillId="2" borderId="0" xfId="0" applyFont="1" applyFill="1" applyAlignment="1">
      <alignment vertical="top" wrapText="1"/>
    </xf>
    <xf numFmtId="0" fontId="27" fillId="0" borderId="0" xfId="0" applyFont="1"/>
    <xf numFmtId="0" fontId="3" fillId="2" borderId="0" xfId="0" applyFont="1" applyFill="1" applyAlignment="1">
      <alignment horizontal="center"/>
    </xf>
    <xf numFmtId="0" fontId="13" fillId="13" borderId="22" xfId="0" applyFont="1" applyFill="1" applyBorder="1"/>
    <xf numFmtId="0" fontId="13" fillId="13" borderId="28" xfId="0" applyFont="1" applyFill="1" applyBorder="1"/>
    <xf numFmtId="0" fontId="16" fillId="6" borderId="16" xfId="0" applyFont="1" applyFill="1" applyBorder="1"/>
    <xf numFmtId="0" fontId="13" fillId="6" borderId="8" xfId="0" applyFont="1" applyFill="1" applyBorder="1"/>
    <xf numFmtId="0" fontId="8" fillId="2" borderId="0" xfId="0" applyFont="1" applyFill="1"/>
    <xf numFmtId="0" fontId="4" fillId="2" borderId="3" xfId="0" applyFont="1" applyFill="1" applyBorder="1"/>
    <xf numFmtId="172" fontId="3" fillId="7" borderId="23" xfId="0" applyNumberFormat="1" applyFont="1" applyFill="1" applyBorder="1" applyAlignment="1">
      <alignment horizontal="left"/>
    </xf>
    <xf numFmtId="172" fontId="3" fillId="7" borderId="11" xfId="0" applyNumberFormat="1" applyFont="1" applyFill="1" applyBorder="1" applyAlignment="1">
      <alignment horizontal="left"/>
    </xf>
    <xf numFmtId="169" fontId="13" fillId="0" borderId="13" xfId="0" applyNumberFormat="1" applyFont="1" applyBorder="1"/>
    <xf numFmtId="44" fontId="13" fillId="0" borderId="13" xfId="0" applyNumberFormat="1" applyFont="1" applyBorder="1" applyAlignment="1">
      <alignment horizontal="center"/>
    </xf>
    <xf numFmtId="44" fontId="14" fillId="0" borderId="13" xfId="0" applyNumberFormat="1" applyFont="1" applyBorder="1"/>
    <xf numFmtId="170" fontId="13" fillId="0" borderId="13" xfId="0" applyNumberFormat="1" applyFont="1" applyBorder="1" applyAlignment="1">
      <alignment horizontal="center"/>
    </xf>
    <xf numFmtId="0" fontId="3" fillId="0" borderId="0" xfId="0" applyFont="1"/>
    <xf numFmtId="44" fontId="3" fillId="2" borderId="0" xfId="0" applyNumberFormat="1" applyFont="1" applyFill="1"/>
    <xf numFmtId="0" fontId="8" fillId="6" borderId="27" xfId="0" applyFont="1" applyFill="1" applyBorder="1" applyAlignment="1">
      <alignment horizontal="center"/>
    </xf>
    <xf numFmtId="0" fontId="4" fillId="6" borderId="27" xfId="0" applyFont="1" applyFill="1" applyBorder="1"/>
    <xf numFmtId="0" fontId="3" fillId="6" borderId="27" xfId="0" applyFont="1" applyFill="1" applyBorder="1"/>
    <xf numFmtId="0" fontId="3" fillId="2" borderId="9" xfId="0" applyFont="1" applyFill="1" applyBorder="1" applyAlignment="1">
      <alignment horizontal="left"/>
    </xf>
    <xf numFmtId="0" fontId="3" fillId="2" borderId="6" xfId="0" applyFont="1" applyFill="1" applyBorder="1" applyAlignment="1">
      <alignment horizontal="left"/>
    </xf>
    <xf numFmtId="0" fontId="3" fillId="2" borderId="0" xfId="0" applyFont="1" applyFill="1" applyAlignment="1">
      <alignment horizontal="left"/>
    </xf>
    <xf numFmtId="0" fontId="7" fillId="0" borderId="0" xfId="0" applyFont="1" applyAlignment="1">
      <alignment horizontal="left" vertical="top"/>
    </xf>
    <xf numFmtId="0" fontId="6" fillId="7" borderId="8" xfId="0" applyFont="1" applyFill="1" applyBorder="1"/>
    <xf numFmtId="0" fontId="6" fillId="7" borderId="7" xfId="0" applyFont="1" applyFill="1" applyBorder="1"/>
    <xf numFmtId="0" fontId="3" fillId="2" borderId="0" xfId="0" applyFont="1" applyFill="1" applyAlignment="1">
      <alignment wrapText="1"/>
    </xf>
    <xf numFmtId="0" fontId="3" fillId="3" borderId="1" xfId="0" applyFont="1" applyFill="1" applyBorder="1"/>
    <xf numFmtId="0" fontId="3" fillId="6" borderId="26" xfId="0" applyFont="1" applyFill="1" applyBorder="1"/>
    <xf numFmtId="7" fontId="3" fillId="2" borderId="0" xfId="0" applyNumberFormat="1" applyFont="1" applyFill="1"/>
    <xf numFmtId="0" fontId="3" fillId="2" borderId="3" xfId="0" applyFont="1" applyFill="1" applyBorder="1"/>
    <xf numFmtId="0" fontId="3" fillId="2" borderId="4" xfId="0" applyFont="1" applyFill="1" applyBorder="1"/>
    <xf numFmtId="0" fontId="3" fillId="2" borderId="5" xfId="0" applyFont="1" applyFill="1" applyBorder="1"/>
    <xf numFmtId="44" fontId="30" fillId="2" borderId="16" xfId="0" applyNumberFormat="1" applyFont="1" applyFill="1" applyBorder="1" applyProtection="1">
      <protection locked="0"/>
    </xf>
    <xf numFmtId="44" fontId="30" fillId="2" borderId="17" xfId="0" applyNumberFormat="1" applyFont="1" applyFill="1" applyBorder="1" applyProtection="1">
      <protection locked="0"/>
    </xf>
    <xf numFmtId="0" fontId="8" fillId="6" borderId="7" xfId="0" applyFont="1" applyFill="1" applyBorder="1" applyAlignment="1">
      <alignment horizontal="center"/>
    </xf>
    <xf numFmtId="0" fontId="8" fillId="6" borderId="6" xfId="0" applyFont="1" applyFill="1" applyBorder="1" applyAlignment="1">
      <alignment horizontal="center"/>
    </xf>
    <xf numFmtId="0" fontId="3" fillId="2" borderId="38" xfId="0" applyFont="1" applyFill="1" applyBorder="1" applyAlignment="1">
      <alignment horizontal="left"/>
    </xf>
    <xf numFmtId="0" fontId="3" fillId="6" borderId="3" xfId="0" applyFont="1" applyFill="1" applyBorder="1" applyAlignment="1">
      <alignment horizontal="left"/>
    </xf>
    <xf numFmtId="0" fontId="3" fillId="2" borderId="2" xfId="0" applyFont="1" applyFill="1" applyBorder="1"/>
    <xf numFmtId="0" fontId="8" fillId="6" borderId="16"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23" xfId="0" applyFont="1" applyFill="1" applyBorder="1"/>
    <xf numFmtId="0" fontId="8" fillId="6" borderId="3"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8" fillId="6" borderId="3" xfId="0" applyFont="1" applyFill="1" applyBorder="1" applyAlignment="1">
      <alignment horizontal="center" vertical="center"/>
    </xf>
    <xf numFmtId="0" fontId="7" fillId="2" borderId="0" xfId="0" applyFont="1" applyFill="1" applyAlignment="1">
      <alignment horizontal="left"/>
    </xf>
    <xf numFmtId="0" fontId="13" fillId="2" borderId="15" xfId="0" applyFont="1" applyFill="1" applyBorder="1" applyAlignment="1" applyProtection="1">
      <alignment horizontal="center"/>
      <protection locked="0"/>
    </xf>
    <xf numFmtId="0" fontId="4" fillId="2" borderId="0" xfId="0" applyFont="1" applyFill="1"/>
    <xf numFmtId="0" fontId="17" fillId="12" borderId="0" xfId="0" applyFont="1" applyFill="1"/>
    <xf numFmtId="0" fontId="0" fillId="0" borderId="0" xfId="0" applyAlignment="1">
      <alignment horizontal="centerContinuous"/>
    </xf>
    <xf numFmtId="0" fontId="21" fillId="0" borderId="0" xfId="0" applyFont="1" applyAlignment="1">
      <alignment horizontal="centerContinuous"/>
    </xf>
    <xf numFmtId="0" fontId="20" fillId="0" borderId="0" xfId="0" applyFont="1" applyAlignment="1">
      <alignment horizontal="centerContinuous"/>
    </xf>
    <xf numFmtId="0" fontId="20" fillId="6" borderId="6" xfId="0" applyFont="1" applyFill="1" applyBorder="1" applyAlignment="1">
      <alignment horizontal="center"/>
    </xf>
    <xf numFmtId="0" fontId="20" fillId="6" borderId="6" xfId="0" applyFont="1" applyFill="1" applyBorder="1" applyAlignment="1">
      <alignment horizontal="center" wrapText="1"/>
    </xf>
    <xf numFmtId="0" fontId="20" fillId="0" borderId="0" xfId="0" applyFont="1" applyAlignment="1">
      <alignment horizontal="centerContinuous" wrapText="1"/>
    </xf>
    <xf numFmtId="0" fontId="0" fillId="0" borderId="6" xfId="0" applyBorder="1" applyProtection="1">
      <protection locked="0"/>
    </xf>
    <xf numFmtId="0" fontId="10" fillId="0" borderId="0" xfId="0" applyFont="1" applyAlignment="1">
      <alignment horizontal="centerContinuous"/>
    </xf>
    <xf numFmtId="0" fontId="17" fillId="0" borderId="0" xfId="0" applyFont="1" applyAlignment="1">
      <alignment horizontal="center" wrapText="1"/>
    </xf>
    <xf numFmtId="0" fontId="17" fillId="0" borderId="0" xfId="0" applyFont="1" applyAlignment="1">
      <alignment horizontal="right"/>
    </xf>
    <xf numFmtId="0" fontId="17" fillId="0" borderId="6" xfId="0" applyFont="1" applyBorder="1" applyProtection="1">
      <protection locked="0"/>
    </xf>
    <xf numFmtId="0" fontId="5" fillId="0" borderId="38" xfId="0" applyFont="1" applyBorder="1"/>
    <xf numFmtId="0" fontId="3" fillId="0" borderId="39" xfId="0" applyFont="1" applyBorder="1"/>
    <xf numFmtId="0" fontId="5" fillId="0" borderId="9" xfId="0" applyFont="1" applyBorder="1"/>
    <xf numFmtId="0" fontId="3" fillId="0" borderId="9" xfId="0" applyFont="1" applyBorder="1"/>
    <xf numFmtId="0" fontId="13" fillId="0" borderId="0" xfId="0" applyFont="1"/>
    <xf numFmtId="0" fontId="13" fillId="0" borderId="0" xfId="0" applyFont="1" applyAlignment="1">
      <alignment horizontal="left" vertical="top"/>
    </xf>
    <xf numFmtId="0" fontId="35" fillId="0" borderId="0" xfId="0" applyFont="1" applyAlignment="1">
      <alignment vertical="center"/>
    </xf>
    <xf numFmtId="0" fontId="36" fillId="0" borderId="0" xfId="0" applyFont="1" applyAlignment="1">
      <alignment vertical="center"/>
    </xf>
    <xf numFmtId="0" fontId="37" fillId="0" borderId="0" xfId="0" applyFont="1" applyAlignment="1">
      <alignment vertical="center"/>
    </xf>
    <xf numFmtId="10" fontId="35" fillId="0" borderId="0" xfId="0" applyNumberFormat="1" applyFont="1" applyAlignment="1">
      <alignment vertical="center"/>
    </xf>
    <xf numFmtId="0" fontId="13" fillId="0" borderId="0" xfId="0" applyFont="1" applyAlignment="1">
      <alignment vertical="center"/>
    </xf>
    <xf numFmtId="0" fontId="17" fillId="0" borderId="0" xfId="0" applyFont="1" applyAlignment="1">
      <alignment vertical="center"/>
    </xf>
    <xf numFmtId="0" fontId="25" fillId="0" borderId="0" xfId="0" applyFont="1" applyAlignment="1">
      <alignment horizontal="left"/>
    </xf>
    <xf numFmtId="0" fontId="7" fillId="13" borderId="17" xfId="0" applyFont="1" applyFill="1" applyBorder="1"/>
    <xf numFmtId="0" fontId="7" fillId="13" borderId="22" xfId="0" applyFont="1" applyFill="1" applyBorder="1"/>
    <xf numFmtId="0" fontId="7" fillId="13" borderId="28" xfId="0" applyFont="1" applyFill="1" applyBorder="1"/>
    <xf numFmtId="0" fontId="6" fillId="10" borderId="0" xfId="0" applyFont="1" applyFill="1" applyAlignment="1">
      <alignment horizontal="center" wrapText="1"/>
    </xf>
    <xf numFmtId="0" fontId="6" fillId="6" borderId="6" xfId="0" applyFont="1" applyFill="1" applyBorder="1" applyAlignment="1">
      <alignment horizontal="center" wrapText="1"/>
    </xf>
    <xf numFmtId="0" fontId="6" fillId="0" borderId="38" xfId="0" applyFont="1" applyBorder="1"/>
    <xf numFmtId="0" fontId="7" fillId="0" borderId="38" xfId="0" applyFont="1" applyBorder="1"/>
    <xf numFmtId="0" fontId="7" fillId="0" borderId="39" xfId="0" applyFont="1" applyBorder="1"/>
    <xf numFmtId="0" fontId="7" fillId="5" borderId="22" xfId="0" applyFont="1" applyFill="1" applyBorder="1" applyAlignment="1">
      <alignment horizontal="right"/>
    </xf>
    <xf numFmtId="0" fontId="7" fillId="5" borderId="0" xfId="0" applyFont="1" applyFill="1" applyAlignment="1">
      <alignment horizontal="right"/>
    </xf>
    <xf numFmtId="0" fontId="7" fillId="5" borderId="0" xfId="0" applyFont="1" applyFill="1"/>
    <xf numFmtId="0" fontId="7" fillId="5" borderId="4" xfId="0" applyFont="1" applyFill="1" applyBorder="1" applyAlignment="1">
      <alignment horizontal="center"/>
    </xf>
    <xf numFmtId="0" fontId="41" fillId="6" borderId="8" xfId="0" applyFont="1" applyFill="1" applyBorder="1"/>
    <xf numFmtId="0" fontId="41" fillId="6" borderId="7" xfId="0" applyFont="1" applyFill="1" applyBorder="1"/>
    <xf numFmtId="0" fontId="4" fillId="6" borderId="8" xfId="0" applyFont="1" applyFill="1" applyBorder="1" applyAlignment="1">
      <alignment horizontal="left"/>
    </xf>
    <xf numFmtId="0" fontId="4" fillId="6" borderId="8" xfId="0" applyFont="1" applyFill="1" applyBorder="1"/>
    <xf numFmtId="0" fontId="6" fillId="10" borderId="22" xfId="0" applyFont="1" applyFill="1" applyBorder="1" applyAlignment="1">
      <alignment horizontal="center" wrapText="1"/>
    </xf>
    <xf numFmtId="0" fontId="6" fillId="6" borderId="15" xfId="0" applyFont="1" applyFill="1" applyBorder="1" applyAlignment="1">
      <alignment horizontal="center" wrapText="1"/>
    </xf>
    <xf numFmtId="0" fontId="8" fillId="6" borderId="15" xfId="0" applyFont="1" applyFill="1" applyBorder="1" applyAlignment="1">
      <alignment horizontal="center" wrapText="1"/>
    </xf>
    <xf numFmtId="0" fontId="8" fillId="6" borderId="25" xfId="0" applyFont="1" applyFill="1" applyBorder="1" applyAlignment="1">
      <alignment horizontal="center" wrapText="1"/>
    </xf>
    <xf numFmtId="169" fontId="7" fillId="7" borderId="7" xfId="0" applyNumberFormat="1" applyFont="1" applyFill="1" applyBorder="1" applyAlignment="1">
      <alignment horizontal="left"/>
    </xf>
    <xf numFmtId="0" fontId="8" fillId="6" borderId="15" xfId="0" applyFont="1" applyFill="1" applyBorder="1" applyAlignment="1">
      <alignment horizontal="center"/>
    </xf>
    <xf numFmtId="0" fontId="13" fillId="2" borderId="6" xfId="0" applyFont="1" applyFill="1" applyBorder="1" applyAlignment="1" applyProtection="1">
      <alignment wrapText="1"/>
      <protection locked="0"/>
    </xf>
    <xf numFmtId="0" fontId="13" fillId="2" borderId="15" xfId="0" applyFont="1" applyFill="1" applyBorder="1" applyAlignment="1" applyProtection="1">
      <alignment wrapText="1"/>
      <protection locked="0"/>
    </xf>
    <xf numFmtId="0" fontId="8" fillId="6" borderId="23" xfId="0" applyFont="1" applyFill="1" applyBorder="1" applyAlignment="1">
      <alignment horizontal="center"/>
    </xf>
    <xf numFmtId="0" fontId="8" fillId="6" borderId="1" xfId="0" applyFont="1" applyFill="1" applyBorder="1" applyAlignment="1">
      <alignment horizontal="center"/>
    </xf>
    <xf numFmtId="0" fontId="8" fillId="6" borderId="3" xfId="0" applyFont="1" applyFill="1" applyBorder="1" applyAlignment="1">
      <alignment horizontal="center"/>
    </xf>
    <xf numFmtId="0" fontId="8" fillId="6" borderId="6" xfId="0" applyFont="1" applyFill="1" applyBorder="1" applyAlignment="1">
      <alignment horizontal="center" wrapText="1"/>
    </xf>
    <xf numFmtId="0" fontId="13" fillId="2" borderId="38" xfId="0" applyFont="1" applyFill="1" applyBorder="1" applyAlignment="1" applyProtection="1">
      <alignment horizontal="center"/>
      <protection locked="0"/>
    </xf>
    <xf numFmtId="165" fontId="28" fillId="14" borderId="8" xfId="0" applyNumberFormat="1" applyFont="1" applyFill="1" applyBorder="1" applyAlignment="1">
      <alignment horizontal="center"/>
    </xf>
    <xf numFmtId="174" fontId="30" fillId="2" borderId="9" xfId="0" applyNumberFormat="1" applyFont="1" applyFill="1" applyBorder="1" applyAlignment="1" applyProtection="1">
      <alignment horizontal="center"/>
      <protection locked="0"/>
    </xf>
    <xf numFmtId="174" fontId="30" fillId="2" borderId="6" xfId="0" applyNumberFormat="1" applyFont="1" applyFill="1" applyBorder="1" applyAlignment="1" applyProtection="1">
      <alignment horizontal="center"/>
      <protection locked="0"/>
    </xf>
    <xf numFmtId="174" fontId="30" fillId="2" borderId="15" xfId="0" applyNumberFormat="1" applyFont="1" applyFill="1" applyBorder="1" applyAlignment="1" applyProtection="1">
      <alignment horizontal="center"/>
      <protection locked="0"/>
    </xf>
    <xf numFmtId="44" fontId="7" fillId="2" borderId="11" xfId="0" applyNumberFormat="1" applyFont="1" applyFill="1" applyBorder="1" applyAlignment="1" applyProtection="1">
      <alignment horizontal="center"/>
      <protection locked="0"/>
    </xf>
    <xf numFmtId="44" fontId="18" fillId="6" borderId="10" xfId="0" applyNumberFormat="1" applyFont="1" applyFill="1" applyBorder="1"/>
    <xf numFmtId="44" fontId="7" fillId="2" borderId="10" xfId="0" applyNumberFormat="1" applyFont="1" applyFill="1" applyBorder="1" applyAlignment="1" applyProtection="1">
      <alignment horizontal="center"/>
      <protection locked="0"/>
    </xf>
    <xf numFmtId="37" fontId="7" fillId="2" borderId="10" xfId="0" applyNumberFormat="1" applyFont="1" applyFill="1" applyBorder="1" applyAlignment="1" applyProtection="1">
      <alignment horizontal="center"/>
      <protection locked="0"/>
    </xf>
    <xf numFmtId="44" fontId="6" fillId="7" borderId="10" xfId="0" applyNumberFormat="1" applyFont="1" applyFill="1" applyBorder="1"/>
    <xf numFmtId="44" fontId="18" fillId="6" borderId="11" xfId="0" applyNumberFormat="1" applyFont="1" applyFill="1" applyBorder="1"/>
    <xf numFmtId="37" fontId="7" fillId="2" borderId="11" xfId="0" applyNumberFormat="1" applyFont="1" applyFill="1" applyBorder="1" applyAlignment="1" applyProtection="1">
      <alignment horizontal="center"/>
      <protection locked="0"/>
    </xf>
    <xf numFmtId="44" fontId="6" fillId="7" borderId="11" xfId="0" applyNumberFormat="1" applyFont="1" applyFill="1" applyBorder="1"/>
    <xf numFmtId="44" fontId="7" fillId="2" borderId="12" xfId="0" applyNumberFormat="1" applyFont="1" applyFill="1" applyBorder="1" applyAlignment="1" applyProtection="1">
      <alignment horizontal="center"/>
      <protection locked="0"/>
    </xf>
    <xf numFmtId="44" fontId="18" fillId="6" borderId="12" xfId="0" applyNumberFormat="1" applyFont="1" applyFill="1" applyBorder="1"/>
    <xf numFmtId="37" fontId="7" fillId="2" borderId="12" xfId="0" applyNumberFormat="1" applyFont="1" applyFill="1" applyBorder="1" applyAlignment="1" applyProtection="1">
      <alignment horizontal="center"/>
      <protection locked="0"/>
    </xf>
    <xf numFmtId="44" fontId="6" fillId="7" borderId="12" xfId="0" applyNumberFormat="1" applyFont="1" applyFill="1" applyBorder="1"/>
    <xf numFmtId="44" fontId="42" fillId="7" borderId="45" xfId="0" applyNumberFormat="1" applyFont="1" applyFill="1" applyBorder="1"/>
    <xf numFmtId="44" fontId="43" fillId="7" borderId="45" xfId="0" applyNumberFormat="1" applyFont="1" applyFill="1" applyBorder="1" applyAlignment="1">
      <alignment horizontal="center"/>
    </xf>
    <xf numFmtId="175" fontId="43" fillId="7" borderId="45" xfId="0" applyNumberFormat="1" applyFont="1" applyFill="1" applyBorder="1" applyAlignment="1">
      <alignment horizontal="center"/>
    </xf>
    <xf numFmtId="172" fontId="3" fillId="7" borderId="12" xfId="0" applyNumberFormat="1" applyFont="1" applyFill="1" applyBorder="1" applyAlignment="1">
      <alignment horizontal="left"/>
    </xf>
    <xf numFmtId="172" fontId="3" fillId="7" borderId="25" xfId="0" applyNumberFormat="1" applyFont="1" applyFill="1" applyBorder="1" applyAlignment="1">
      <alignment horizontal="left"/>
    </xf>
    <xf numFmtId="172" fontId="3" fillId="14" borderId="12" xfId="0" applyNumberFormat="1" applyFont="1" applyFill="1" applyBorder="1" applyAlignment="1">
      <alignment horizontal="left"/>
    </xf>
    <xf numFmtId="0" fontId="3" fillId="0" borderId="0" xfId="0" applyFont="1" applyAlignment="1">
      <alignment vertical="center"/>
    </xf>
    <xf numFmtId="0" fontId="3" fillId="5" borderId="0" xfId="0" applyFont="1" applyFill="1" applyAlignment="1">
      <alignment vertical="center"/>
    </xf>
    <xf numFmtId="0" fontId="16" fillId="5" borderId="0" xfId="0" applyFont="1" applyFill="1" applyAlignment="1">
      <alignment vertical="center"/>
    </xf>
    <xf numFmtId="0" fontId="29" fillId="5" borderId="0" xfId="2" applyFont="1" applyFill="1" applyAlignment="1" applyProtection="1"/>
    <xf numFmtId="0" fontId="7" fillId="5" borderId="0" xfId="0" applyFont="1" applyFill="1" applyAlignment="1">
      <alignment vertical="center"/>
    </xf>
    <xf numFmtId="0" fontId="9" fillId="6" borderId="6" xfId="0" applyFont="1" applyFill="1" applyBorder="1" applyAlignment="1">
      <alignment horizontal="center"/>
    </xf>
    <xf numFmtId="0" fontId="14" fillId="0" borderId="1" xfId="0" applyFont="1" applyBorder="1"/>
    <xf numFmtId="0" fontId="11" fillId="0" borderId="1" xfId="0" applyFont="1" applyBorder="1"/>
    <xf numFmtId="0" fontId="11" fillId="0" borderId="0" xfId="0" applyFont="1" applyAlignment="1">
      <alignment horizontal="right"/>
    </xf>
    <xf numFmtId="0" fontId="14" fillId="0" borderId="0" xfId="0" applyFont="1" applyAlignment="1">
      <alignment horizontal="right"/>
    </xf>
    <xf numFmtId="0" fontId="14" fillId="0" borderId="0" xfId="0" quotePrefix="1" applyFont="1" applyAlignment="1">
      <alignment horizontal="center"/>
    </xf>
    <xf numFmtId="0" fontId="10" fillId="0" borderId="0" xfId="0" applyFont="1" applyAlignment="1">
      <alignment horizontal="left"/>
    </xf>
    <xf numFmtId="0" fontId="14" fillId="0" borderId="0" xfId="0" applyFont="1" applyAlignment="1">
      <alignment horizontal="left"/>
    </xf>
    <xf numFmtId="0" fontId="11" fillId="0" borderId="2" xfId="0" applyFont="1" applyBorder="1"/>
    <xf numFmtId="0" fontId="3" fillId="0" borderId="29" xfId="0" applyFont="1" applyBorder="1" applyAlignment="1">
      <alignment horizontal="left"/>
    </xf>
    <xf numFmtId="44" fontId="16" fillId="0" borderId="30" xfId="0" applyNumberFormat="1" applyFont="1" applyBorder="1"/>
    <xf numFmtId="44" fontId="43" fillId="7" borderId="36" xfId="0" applyNumberFormat="1" applyFont="1" applyFill="1" applyBorder="1"/>
    <xf numFmtId="44" fontId="3" fillId="2" borderId="1" xfId="0" applyNumberFormat="1" applyFont="1" applyFill="1" applyBorder="1"/>
    <xf numFmtId="44" fontId="3" fillId="2" borderId="2" xfId="0" applyNumberFormat="1" applyFont="1" applyFill="1" applyBorder="1"/>
    <xf numFmtId="0" fontId="8" fillId="6" borderId="26" xfId="0" applyFont="1" applyFill="1" applyBorder="1"/>
    <xf numFmtId="0" fontId="3" fillId="6" borderId="36" xfId="0" applyFont="1" applyFill="1" applyBorder="1"/>
    <xf numFmtId="44" fontId="16" fillId="14" borderId="14" xfId="0" applyNumberFormat="1" applyFont="1" applyFill="1" applyBorder="1"/>
    <xf numFmtId="0" fontId="14" fillId="0" borderId="1" xfId="0" applyFont="1" applyBorder="1" applyAlignment="1">
      <alignment horizontal="right"/>
    </xf>
    <xf numFmtId="0" fontId="44" fillId="0" borderId="0" xfId="0" applyFont="1" applyAlignment="1">
      <alignment horizontal="left" vertical="center" readingOrder="1"/>
    </xf>
    <xf numFmtId="0" fontId="44" fillId="0" borderId="0" xfId="0" applyFont="1"/>
    <xf numFmtId="0" fontId="25" fillId="5" borderId="9" xfId="0" applyFont="1" applyFill="1" applyBorder="1" applyAlignment="1" applyProtection="1">
      <alignment horizontal="center"/>
      <protection locked="0"/>
    </xf>
    <xf numFmtId="0" fontId="25" fillId="5" borderId="9" xfId="0" applyFont="1" applyFill="1" applyBorder="1" applyAlignment="1" applyProtection="1">
      <alignment horizontal="center" vertical="center"/>
      <protection locked="0"/>
    </xf>
    <xf numFmtId="0" fontId="25" fillId="0" borderId="3" xfId="0" applyFont="1" applyBorder="1" applyProtection="1">
      <protection locked="0"/>
    </xf>
    <xf numFmtId="0" fontId="6" fillId="6" borderId="23" xfId="0" applyFont="1" applyFill="1" applyBorder="1" applyAlignment="1">
      <alignment horizontal="center"/>
    </xf>
    <xf numFmtId="0" fontId="6" fillId="0" borderId="41" xfId="0" applyFont="1" applyBorder="1"/>
    <xf numFmtId="0" fontId="7" fillId="0" borderId="41" xfId="0" applyFont="1" applyBorder="1"/>
    <xf numFmtId="0" fontId="25" fillId="0" borderId="41" xfId="0" applyFont="1" applyBorder="1" applyProtection="1">
      <protection locked="0"/>
    </xf>
    <xf numFmtId="0" fontId="25" fillId="11" borderId="41" xfId="0" applyFont="1" applyFill="1" applyBorder="1" applyAlignment="1" applyProtection="1">
      <alignment horizontal="center" vertical="center"/>
      <protection locked="0"/>
    </xf>
    <xf numFmtId="0" fontId="6" fillId="0" borderId="41" xfId="0" applyFont="1" applyBorder="1" applyAlignment="1">
      <alignment horizontal="center" wrapText="1"/>
    </xf>
    <xf numFmtId="0" fontId="5" fillId="0" borderId="41" xfId="0" applyFont="1" applyBorder="1"/>
    <xf numFmtId="0" fontId="3" fillId="0" borderId="41" xfId="0" applyFont="1" applyBorder="1"/>
    <xf numFmtId="0" fontId="25" fillId="0" borderId="42" xfId="0" applyFont="1" applyBorder="1" applyProtection="1">
      <protection locked="0"/>
    </xf>
    <xf numFmtId="0" fontId="25" fillId="5" borderId="41" xfId="0" applyFont="1" applyFill="1" applyBorder="1" applyAlignment="1" applyProtection="1">
      <alignment horizontal="center" vertical="center"/>
      <protection locked="0"/>
    </xf>
    <xf numFmtId="169" fontId="7" fillId="14" borderId="16" xfId="2" applyNumberFormat="1" applyFont="1" applyFill="1" applyBorder="1" applyAlignment="1" applyProtection="1">
      <alignment horizontal="right" vertical="center"/>
    </xf>
    <xf numFmtId="165" fontId="28" fillId="14" borderId="8" xfId="2" applyNumberFormat="1" applyFont="1" applyFill="1" applyBorder="1" applyAlignment="1" applyProtection="1">
      <alignment horizontal="center" vertical="center"/>
    </xf>
    <xf numFmtId="169" fontId="7" fillId="14" borderId="7" xfId="0" applyNumberFormat="1" applyFont="1" applyFill="1" applyBorder="1" applyAlignment="1">
      <alignment horizontal="left" vertical="center"/>
    </xf>
    <xf numFmtId="0" fontId="13" fillId="2" borderId="0" xfId="0" applyFont="1" applyFill="1" applyAlignment="1">
      <alignment vertical="center"/>
    </xf>
    <xf numFmtId="0" fontId="0" fillId="0" borderId="0" xfId="0" applyAlignment="1">
      <alignment vertical="center"/>
    </xf>
    <xf numFmtId="10" fontId="7" fillId="0" borderId="52" xfId="0" applyNumberFormat="1" applyFont="1" applyBorder="1" applyAlignment="1" applyProtection="1">
      <alignment horizontal="center"/>
      <protection locked="0"/>
    </xf>
    <xf numFmtId="10" fontId="7" fillId="0" borderId="53" xfId="0" applyNumberFormat="1" applyFont="1" applyBorder="1" applyAlignment="1" applyProtection="1">
      <alignment horizontal="center"/>
      <protection locked="0"/>
    </xf>
    <xf numFmtId="0" fontId="6" fillId="0" borderId="15" xfId="0" applyFont="1" applyBorder="1"/>
    <xf numFmtId="0" fontId="7" fillId="0" borderId="15" xfId="0" applyFont="1" applyBorder="1"/>
    <xf numFmtId="0" fontId="7" fillId="0" borderId="17" xfId="0" applyFont="1" applyBorder="1"/>
    <xf numFmtId="0" fontId="6" fillId="0" borderId="15" xfId="0" applyFont="1" applyBorder="1" applyAlignment="1">
      <alignment horizontal="center" wrapText="1"/>
    </xf>
    <xf numFmtId="0" fontId="6" fillId="16" borderId="41" xfId="0" applyFont="1" applyFill="1" applyBorder="1"/>
    <xf numFmtId="0" fontId="7" fillId="16" borderId="41" xfId="0" applyFont="1" applyFill="1" applyBorder="1"/>
    <xf numFmtId="0" fontId="25" fillId="16" borderId="41" xfId="0" applyFont="1" applyFill="1" applyBorder="1" applyProtection="1">
      <protection locked="0"/>
    </xf>
    <xf numFmtId="0" fontId="6" fillId="16" borderId="41" xfId="0" applyFont="1" applyFill="1" applyBorder="1" applyAlignment="1">
      <alignment horizontal="center" wrapText="1"/>
    </xf>
    <xf numFmtId="0" fontId="6" fillId="16" borderId="15" xfId="0" applyFont="1" applyFill="1" applyBorder="1"/>
    <xf numFmtId="0" fontId="7" fillId="16" borderId="15" xfId="0" applyFont="1" applyFill="1" applyBorder="1"/>
    <xf numFmtId="0" fontId="7" fillId="16" borderId="17" xfId="0" applyFont="1" applyFill="1" applyBorder="1"/>
    <xf numFmtId="0" fontId="6" fillId="16" borderId="15" xfId="0" applyFont="1" applyFill="1" applyBorder="1" applyAlignment="1">
      <alignment horizontal="center" wrapText="1"/>
    </xf>
    <xf numFmtId="0" fontId="6" fillId="16" borderId="38" xfId="0" applyFont="1" applyFill="1" applyBorder="1"/>
    <xf numFmtId="0" fontId="7" fillId="16" borderId="38" xfId="0" applyFont="1" applyFill="1" applyBorder="1"/>
    <xf numFmtId="0" fontId="7" fillId="16" borderId="39" xfId="0" applyFont="1" applyFill="1" applyBorder="1"/>
    <xf numFmtId="0" fontId="13" fillId="0" borderId="0" xfId="0" applyFont="1" applyAlignment="1">
      <alignment vertical="top" wrapText="1"/>
    </xf>
    <xf numFmtId="173" fontId="3" fillId="2" borderId="27" xfId="0" applyNumberFormat="1" applyFont="1" applyFill="1" applyBorder="1" applyProtection="1">
      <protection locked="0"/>
    </xf>
    <xf numFmtId="0" fontId="3" fillId="2" borderId="27" xfId="0" quotePrefix="1" applyFont="1" applyFill="1" applyBorder="1"/>
    <xf numFmtId="0" fontId="3" fillId="2" borderId="27" xfId="0" applyFont="1" applyFill="1" applyBorder="1"/>
    <xf numFmtId="0" fontId="3" fillId="2" borderId="55" xfId="0" applyFont="1" applyFill="1" applyBorder="1"/>
    <xf numFmtId="0" fontId="25" fillId="0" borderId="39" xfId="0" applyFont="1" applyBorder="1" applyProtection="1">
      <protection locked="0"/>
    </xf>
    <xf numFmtId="0" fontId="33" fillId="0" borderId="40" xfId="0" applyFont="1" applyBorder="1"/>
    <xf numFmtId="0" fontId="6" fillId="17" borderId="22" xfId="0" applyFont="1" applyFill="1" applyBorder="1" applyAlignment="1">
      <alignment horizontal="left" vertical="center"/>
    </xf>
    <xf numFmtId="0" fontId="6" fillId="17" borderId="28" xfId="0" applyFont="1" applyFill="1" applyBorder="1" applyAlignment="1">
      <alignment horizontal="left" vertical="center"/>
    </xf>
    <xf numFmtId="0" fontId="6" fillId="17" borderId="0" xfId="0" applyFont="1" applyFill="1"/>
    <xf numFmtId="0" fontId="6" fillId="17" borderId="0" xfId="0" applyFont="1" applyFill="1" applyAlignment="1">
      <alignment horizontal="center"/>
    </xf>
    <xf numFmtId="0" fontId="6" fillId="17" borderId="2" xfId="0" applyFont="1" applyFill="1" applyBorder="1"/>
    <xf numFmtId="49" fontId="6" fillId="17" borderId="22" xfId="0" applyNumberFormat="1" applyFont="1" applyFill="1" applyBorder="1" applyAlignment="1">
      <alignment horizontal="center"/>
    </xf>
    <xf numFmtId="0" fontId="4" fillId="17" borderId="22" xfId="0" applyFont="1" applyFill="1" applyBorder="1"/>
    <xf numFmtId="0" fontId="6" fillId="17" borderId="22" xfId="0" applyFont="1" applyFill="1" applyBorder="1"/>
    <xf numFmtId="0" fontId="4" fillId="17" borderId="0" xfId="0" applyFont="1" applyFill="1"/>
    <xf numFmtId="0" fontId="0" fillId="17" borderId="4" xfId="0" applyFill="1" applyBorder="1"/>
    <xf numFmtId="0" fontId="0" fillId="17" borderId="5" xfId="0" applyFill="1" applyBorder="1"/>
    <xf numFmtId="0" fontId="4" fillId="17" borderId="22" xfId="0" applyFont="1" applyFill="1" applyBorder="1" applyAlignment="1">
      <alignment horizontal="center" vertical="center"/>
    </xf>
    <xf numFmtId="0" fontId="4" fillId="17" borderId="28" xfId="0" applyFont="1" applyFill="1" applyBorder="1" applyAlignment="1">
      <alignment horizontal="center" vertical="center"/>
    </xf>
    <xf numFmtId="0" fontId="16" fillId="17" borderId="0" xfId="0" applyFont="1" applyFill="1" applyAlignment="1">
      <alignment horizontal="center"/>
    </xf>
    <xf numFmtId="0" fontId="4" fillId="17" borderId="2" xfId="0" applyFont="1" applyFill="1" applyBorder="1"/>
    <xf numFmtId="0" fontId="16" fillId="17" borderId="4" xfId="0" applyFont="1" applyFill="1" applyBorder="1" applyAlignment="1">
      <alignment horizontal="center"/>
    </xf>
    <xf numFmtId="0" fontId="4" fillId="17" borderId="4" xfId="0" applyFont="1" applyFill="1" applyBorder="1"/>
    <xf numFmtId="0" fontId="4" fillId="17" borderId="5" xfId="0" applyFont="1" applyFill="1" applyBorder="1"/>
    <xf numFmtId="2" fontId="7" fillId="17" borderId="10" xfId="0" applyNumberFormat="1" applyFont="1" applyFill="1" applyBorder="1"/>
    <xf numFmtId="2" fontId="7" fillId="17" borderId="50" xfId="0" quotePrefix="1" applyNumberFormat="1" applyFont="1" applyFill="1" applyBorder="1"/>
    <xf numFmtId="2" fontId="7" fillId="17" borderId="11" xfId="0" applyNumberFormat="1" applyFont="1" applyFill="1" applyBorder="1"/>
    <xf numFmtId="2" fontId="7" fillId="17" borderId="52" xfId="0" applyNumberFormat="1" applyFont="1" applyFill="1" applyBorder="1"/>
    <xf numFmtId="10" fontId="7" fillId="17" borderId="11" xfId="0" applyNumberFormat="1" applyFont="1" applyFill="1" applyBorder="1" applyAlignment="1">
      <alignment horizontal="center"/>
    </xf>
    <xf numFmtId="2" fontId="7" fillId="17" borderId="11" xfId="0" applyNumberFormat="1" applyFont="1" applyFill="1" applyBorder="1" applyAlignment="1">
      <alignment horizontal="center"/>
    </xf>
    <xf numFmtId="10" fontId="7" fillId="17" borderId="52" xfId="0" applyNumberFormat="1" applyFont="1" applyFill="1" applyBorder="1" applyAlignment="1">
      <alignment horizontal="center"/>
    </xf>
    <xf numFmtId="0" fontId="5" fillId="0" borderId="6" xfId="0" applyFont="1" applyBorder="1"/>
    <xf numFmtId="0" fontId="3" fillId="0" borderId="16" xfId="0" applyFont="1" applyBorder="1"/>
    <xf numFmtId="0" fontId="5" fillId="17" borderId="23" xfId="0" applyFont="1" applyFill="1" applyBorder="1"/>
    <xf numFmtId="0" fontId="3" fillId="17" borderId="23" xfId="0" applyFont="1" applyFill="1" applyBorder="1"/>
    <xf numFmtId="0" fontId="25" fillId="17" borderId="3" xfId="0" applyFont="1" applyFill="1" applyBorder="1" applyProtection="1">
      <protection locked="0"/>
    </xf>
    <xf numFmtId="0" fontId="5" fillId="17" borderId="5" xfId="0" applyFont="1" applyFill="1" applyBorder="1"/>
    <xf numFmtId="0" fontId="3" fillId="17" borderId="9" xfId="0" applyFont="1" applyFill="1" applyBorder="1"/>
    <xf numFmtId="0" fontId="5" fillId="17" borderId="40" xfId="0" applyFont="1" applyFill="1" applyBorder="1"/>
    <xf numFmtId="0" fontId="3" fillId="17" borderId="38" xfId="0" applyFont="1" applyFill="1" applyBorder="1"/>
    <xf numFmtId="0" fontId="25" fillId="17" borderId="39" xfId="0" applyFont="1" applyFill="1" applyBorder="1" applyProtection="1">
      <protection locked="0"/>
    </xf>
    <xf numFmtId="0" fontId="33" fillId="17" borderId="40" xfId="0" applyFont="1" applyFill="1" applyBorder="1" applyProtection="1">
      <protection locked="0"/>
    </xf>
    <xf numFmtId="0" fontId="5" fillId="17" borderId="38" xfId="0" applyFont="1" applyFill="1" applyBorder="1"/>
    <xf numFmtId="0" fontId="3" fillId="17" borderId="39" xfId="0" applyFont="1" applyFill="1" applyBorder="1"/>
    <xf numFmtId="0" fontId="5" fillId="17" borderId="6" xfId="0" applyFont="1" applyFill="1" applyBorder="1"/>
    <xf numFmtId="0" fontId="3" fillId="17" borderId="16" xfId="0" applyFont="1" applyFill="1" applyBorder="1"/>
    <xf numFmtId="0" fontId="25" fillId="17" borderId="16" xfId="0" applyFont="1" applyFill="1" applyBorder="1" applyProtection="1">
      <protection locked="0"/>
    </xf>
    <xf numFmtId="0" fontId="25" fillId="17" borderId="7" xfId="0" applyFont="1" applyFill="1" applyBorder="1" applyAlignment="1" applyProtection="1">
      <alignment horizontal="center"/>
      <protection locked="0"/>
    </xf>
    <xf numFmtId="0" fontId="6" fillId="17" borderId="9" xfId="0" applyFont="1" applyFill="1" applyBorder="1" applyAlignment="1">
      <alignment horizontal="center" wrapText="1"/>
    </xf>
    <xf numFmtId="0" fontId="6" fillId="17" borderId="6" xfId="0" applyFont="1" applyFill="1" applyBorder="1" applyAlignment="1">
      <alignment horizontal="center" wrapText="1"/>
    </xf>
    <xf numFmtId="0" fontId="45" fillId="17" borderId="38" xfId="0" applyFont="1" applyFill="1" applyBorder="1" applyAlignment="1">
      <alignment horizontal="center" vertical="top" wrapText="1"/>
    </xf>
    <xf numFmtId="0" fontId="6" fillId="0" borderId="6" xfId="0" applyFont="1" applyBorder="1" applyAlignment="1">
      <alignment horizontal="center" wrapText="1"/>
    </xf>
    <xf numFmtId="0" fontId="45" fillId="0" borderId="38" xfId="0" applyFont="1" applyBorder="1" applyAlignment="1">
      <alignment horizontal="center" wrapText="1"/>
    </xf>
    <xf numFmtId="0" fontId="6" fillId="0" borderId="9" xfId="0" applyFont="1" applyBorder="1" applyAlignment="1">
      <alignment horizontal="center" wrapText="1"/>
    </xf>
    <xf numFmtId="0" fontId="45" fillId="0" borderId="38" xfId="0" applyFont="1" applyBorder="1" applyAlignment="1">
      <alignment horizontal="center" vertical="top" wrapText="1"/>
    </xf>
    <xf numFmtId="49" fontId="6" fillId="17" borderId="0" xfId="0" applyNumberFormat="1" applyFont="1" applyFill="1" applyAlignment="1">
      <alignment horizontal="center"/>
    </xf>
    <xf numFmtId="0" fontId="6" fillId="17" borderId="41" xfId="0" applyFont="1" applyFill="1" applyBorder="1" applyAlignment="1">
      <alignment horizontal="center" wrapText="1"/>
    </xf>
    <xf numFmtId="0" fontId="6" fillId="17" borderId="15" xfId="0" applyFont="1" applyFill="1" applyBorder="1" applyAlignment="1">
      <alignment horizontal="center" wrapText="1"/>
    </xf>
    <xf numFmtId="0" fontId="28" fillId="0" borderId="38" xfId="0" applyFont="1" applyBorder="1" applyAlignment="1">
      <alignment horizontal="center" vertical="center" wrapText="1"/>
    </xf>
    <xf numFmtId="0" fontId="28" fillId="16" borderId="38" xfId="0" applyFont="1" applyFill="1" applyBorder="1" applyAlignment="1">
      <alignment horizontal="center" vertical="center" wrapText="1"/>
    </xf>
    <xf numFmtId="0" fontId="28" fillId="17" borderId="38" xfId="0" applyFont="1" applyFill="1" applyBorder="1" applyAlignment="1">
      <alignment horizontal="center" vertical="center" wrapText="1"/>
    </xf>
    <xf numFmtId="0" fontId="6" fillId="17" borderId="38" xfId="0" applyFont="1" applyFill="1" applyBorder="1" applyAlignment="1">
      <alignment horizontal="center" wrapText="1"/>
    </xf>
    <xf numFmtId="0" fontId="6" fillId="0" borderId="6" xfId="0" applyFont="1" applyBorder="1"/>
    <xf numFmtId="0" fontId="6" fillId="17" borderId="9" xfId="0" applyFont="1" applyFill="1" applyBorder="1"/>
    <xf numFmtId="0" fontId="6" fillId="17" borderId="6" xfId="0" applyFont="1" applyFill="1" applyBorder="1"/>
    <xf numFmtId="0" fontId="6" fillId="17" borderId="38" xfId="0" applyFont="1" applyFill="1" applyBorder="1"/>
    <xf numFmtId="0" fontId="6" fillId="0" borderId="9" xfId="0" applyFont="1" applyBorder="1"/>
    <xf numFmtId="0" fontId="35" fillId="0" borderId="0" xfId="0" applyFont="1" applyAlignment="1">
      <alignment horizontal="left" vertical="center"/>
    </xf>
    <xf numFmtId="0" fontId="35" fillId="9" borderId="0" xfId="0" applyFont="1" applyFill="1" applyAlignment="1">
      <alignment vertical="center"/>
    </xf>
    <xf numFmtId="0" fontId="0" fillId="9" borderId="0" xfId="0" applyFill="1"/>
    <xf numFmtId="168" fontId="8" fillId="5" borderId="3" xfId="0" applyNumberFormat="1" applyFont="1" applyFill="1" applyBorder="1" applyAlignment="1">
      <alignment horizontal="left"/>
    </xf>
    <xf numFmtId="168" fontId="8" fillId="5" borderId="4" xfId="0" applyNumberFormat="1" applyFont="1" applyFill="1" applyBorder="1" applyAlignment="1">
      <alignment horizontal="left"/>
    </xf>
    <xf numFmtId="168" fontId="8" fillId="5" borderId="5" xfId="0" applyNumberFormat="1" applyFont="1" applyFill="1" applyBorder="1" applyAlignment="1">
      <alignment horizontal="left"/>
    </xf>
    <xf numFmtId="168" fontId="8" fillId="5" borderId="16" xfId="0" applyNumberFormat="1" applyFont="1" applyFill="1" applyBorder="1" applyAlignment="1">
      <alignment horizontal="left"/>
    </xf>
    <xf numFmtId="168" fontId="8" fillId="5" borderId="8" xfId="0" applyNumberFormat="1" applyFont="1" applyFill="1" applyBorder="1" applyAlignment="1">
      <alignment horizontal="left"/>
    </xf>
    <xf numFmtId="168" fontId="8" fillId="5" borderId="7" xfId="0" applyNumberFormat="1" applyFont="1" applyFill="1" applyBorder="1" applyAlignment="1">
      <alignment horizontal="left"/>
    </xf>
    <xf numFmtId="0" fontId="21" fillId="5" borderId="16" xfId="0" applyFont="1" applyFill="1" applyBorder="1" applyAlignment="1">
      <alignment horizontal="left"/>
    </xf>
    <xf numFmtId="0" fontId="21" fillId="5" borderId="8" xfId="0" applyFont="1" applyFill="1" applyBorder="1" applyAlignment="1">
      <alignment horizontal="left"/>
    </xf>
    <xf numFmtId="0" fontId="21" fillId="5" borderId="7" xfId="0" applyFont="1" applyFill="1" applyBorder="1" applyAlignment="1">
      <alignment horizontal="left"/>
    </xf>
    <xf numFmtId="168" fontId="6" fillId="5" borderId="3" xfId="0" applyNumberFormat="1" applyFont="1" applyFill="1" applyBorder="1" applyAlignment="1">
      <alignment horizontal="left"/>
    </xf>
    <xf numFmtId="168" fontId="6" fillId="5" borderId="4" xfId="0" applyNumberFormat="1" applyFont="1" applyFill="1" applyBorder="1" applyAlignment="1">
      <alignment horizontal="left"/>
    </xf>
    <xf numFmtId="168" fontId="6" fillId="5" borderId="5" xfId="0" applyNumberFormat="1" applyFont="1" applyFill="1" applyBorder="1" applyAlignment="1">
      <alignment horizontal="left"/>
    </xf>
    <xf numFmtId="168" fontId="6" fillId="5" borderId="16" xfId="0" applyNumberFormat="1" applyFont="1" applyFill="1" applyBorder="1" applyAlignment="1">
      <alignment horizontal="left"/>
    </xf>
    <xf numFmtId="168" fontId="6" fillId="5" borderId="8" xfId="0" applyNumberFormat="1" applyFont="1" applyFill="1" applyBorder="1" applyAlignment="1">
      <alignment horizontal="left"/>
    </xf>
    <xf numFmtId="168" fontId="6" fillId="5" borderId="7" xfId="0" applyNumberFormat="1" applyFont="1" applyFill="1" applyBorder="1" applyAlignment="1">
      <alignment horizontal="left"/>
    </xf>
    <xf numFmtId="0" fontId="6" fillId="5" borderId="16" xfId="0" applyFont="1" applyFill="1" applyBorder="1" applyAlignment="1">
      <alignment horizontal="left"/>
    </xf>
    <xf numFmtId="0" fontId="6" fillId="5" borderId="8" xfId="0" applyFont="1" applyFill="1" applyBorder="1" applyAlignment="1">
      <alignment horizontal="left"/>
    </xf>
    <xf numFmtId="0" fontId="6" fillId="5" borderId="7" xfId="0" applyFont="1" applyFill="1" applyBorder="1" applyAlignment="1">
      <alignment horizontal="left"/>
    </xf>
    <xf numFmtId="0" fontId="18" fillId="5" borderId="16" xfId="0" applyFont="1" applyFill="1" applyBorder="1" applyAlignment="1">
      <alignment horizontal="left"/>
    </xf>
    <xf numFmtId="0" fontId="18" fillId="5" borderId="8" xfId="0" applyFont="1" applyFill="1" applyBorder="1" applyAlignment="1">
      <alignment horizontal="left"/>
    </xf>
    <xf numFmtId="0" fontId="18" fillId="5" borderId="7" xfId="0" applyFont="1" applyFill="1" applyBorder="1" applyAlignment="1">
      <alignment horizontal="left"/>
    </xf>
    <xf numFmtId="0" fontId="6" fillId="6" borderId="31" xfId="0" applyFont="1" applyFill="1" applyBorder="1" applyAlignment="1">
      <alignment horizontal="center" vertical="center" wrapText="1"/>
    </xf>
    <xf numFmtId="0" fontId="6" fillId="6" borderId="48" xfId="0" applyFont="1" applyFill="1" applyBorder="1" applyAlignment="1">
      <alignment horizontal="center" vertical="center" wrapText="1"/>
    </xf>
    <xf numFmtId="0" fontId="8" fillId="0" borderId="1" xfId="0" applyFont="1" applyBorder="1"/>
    <xf numFmtId="0" fontId="5" fillId="0" borderId="2" xfId="0" applyFont="1" applyBorder="1"/>
    <xf numFmtId="0" fontId="8" fillId="0" borderId="4" xfId="0" applyFont="1" applyBorder="1"/>
    <xf numFmtId="0" fontId="8" fillId="0" borderId="5" xfId="0" applyFont="1" applyBorder="1"/>
    <xf numFmtId="0" fontId="17" fillId="0" borderId="0" xfId="0" applyFont="1" applyAlignment="1">
      <alignment vertical="center" wrapText="1"/>
    </xf>
    <xf numFmtId="172" fontId="7" fillId="7" borderId="15" xfId="0" applyNumberFormat="1" applyFont="1" applyFill="1" applyBorder="1" applyAlignment="1">
      <alignment horizontal="center"/>
    </xf>
    <xf numFmtId="166" fontId="25" fillId="7" borderId="6" xfId="0" applyNumberFormat="1" applyFont="1" applyFill="1" applyBorder="1" applyAlignment="1">
      <alignment horizontal="center"/>
    </xf>
    <xf numFmtId="0" fontId="6" fillId="6" borderId="6" xfId="0" applyFont="1" applyFill="1" applyBorder="1" applyAlignment="1">
      <alignment horizontal="center"/>
    </xf>
    <xf numFmtId="166" fontId="25" fillId="14" borderId="6" xfId="0" applyNumberFormat="1" applyFont="1" applyFill="1" applyBorder="1" applyAlignment="1">
      <alignment horizontal="center"/>
    </xf>
    <xf numFmtId="0" fontId="13" fillId="13" borderId="17" xfId="0" applyFont="1" applyFill="1" applyBorder="1"/>
    <xf numFmtId="0" fontId="20" fillId="6" borderId="6" xfId="0" applyFont="1" applyFill="1" applyBorder="1" applyAlignment="1">
      <alignment horizontal="center" vertical="center"/>
    </xf>
    <xf numFmtId="0" fontId="20" fillId="6" borderId="6" xfId="0" applyFont="1" applyFill="1" applyBorder="1" applyAlignment="1">
      <alignment horizontal="center" vertical="center" wrapText="1"/>
    </xf>
    <xf numFmtId="0" fontId="17" fillId="6" borderId="0" xfId="0" applyFont="1" applyFill="1"/>
    <xf numFmtId="0" fontId="17" fillId="6" borderId="1" xfId="0" applyFont="1" applyFill="1" applyBorder="1"/>
    <xf numFmtId="0" fontId="17" fillId="6" borderId="2" xfId="0" applyFont="1" applyFill="1" applyBorder="1"/>
    <xf numFmtId="0" fontId="17" fillId="6" borderId="16" xfId="0" applyFont="1" applyFill="1" applyBorder="1"/>
    <xf numFmtId="0" fontId="17" fillId="6" borderId="7" xfId="0" applyFont="1" applyFill="1" applyBorder="1"/>
    <xf numFmtId="0" fontId="17" fillId="6" borderId="6" xfId="0" applyFont="1" applyFill="1" applyBorder="1"/>
    <xf numFmtId="0" fontId="16" fillId="0" borderId="1" xfId="0" applyFont="1" applyBorder="1" applyAlignment="1">
      <alignment horizontal="left" vertical="top"/>
    </xf>
    <xf numFmtId="0" fontId="0" fillId="0" borderId="0" xfId="0" applyAlignment="1">
      <alignment horizontal="left" vertical="top"/>
    </xf>
    <xf numFmtId="167" fontId="24" fillId="2" borderId="9" xfId="0" applyNumberFormat="1" applyFont="1" applyFill="1" applyBorder="1" applyAlignment="1" applyProtection="1">
      <alignment horizontal="center" wrapText="1"/>
      <protection locked="0"/>
    </xf>
    <xf numFmtId="167" fontId="24" fillId="12" borderId="9" xfId="0" applyNumberFormat="1" applyFont="1" applyFill="1" applyBorder="1" applyAlignment="1" applyProtection="1">
      <alignment horizontal="center" wrapText="1"/>
      <protection locked="0"/>
    </xf>
    <xf numFmtId="167" fontId="24" fillId="2" borderId="9" xfId="0" applyNumberFormat="1" applyFont="1" applyFill="1" applyBorder="1" applyAlignment="1" applyProtection="1">
      <alignment horizontal="center"/>
      <protection locked="0"/>
    </xf>
    <xf numFmtId="39" fontId="24" fillId="7" borderId="41" xfId="0" applyNumberFormat="1" applyFont="1" applyFill="1" applyBorder="1"/>
    <xf numFmtId="43" fontId="24" fillId="0" borderId="41" xfId="0" applyNumberFormat="1" applyFont="1" applyBorder="1" applyProtection="1">
      <protection locked="0"/>
    </xf>
    <xf numFmtId="44" fontId="24" fillId="7" borderId="41" xfId="0" applyNumberFormat="1" applyFont="1" applyFill="1" applyBorder="1"/>
    <xf numFmtId="44" fontId="24" fillId="14" borderId="41" xfId="1" applyFont="1" applyFill="1" applyBorder="1" applyProtection="1"/>
    <xf numFmtId="167" fontId="24" fillId="2" borderId="15" xfId="0" applyNumberFormat="1" applyFont="1" applyFill="1" applyBorder="1" applyAlignment="1" applyProtection="1">
      <alignment horizontal="center" wrapText="1"/>
      <protection locked="0"/>
    </xf>
    <xf numFmtId="167" fontId="24" fillId="2" borderId="15" xfId="0" applyNumberFormat="1" applyFont="1" applyFill="1" applyBorder="1" applyAlignment="1" applyProtection="1">
      <alignment horizontal="center"/>
      <protection locked="0"/>
    </xf>
    <xf numFmtId="39" fontId="24" fillId="7" borderId="15" xfId="0" applyNumberFormat="1" applyFont="1" applyFill="1" applyBorder="1"/>
    <xf numFmtId="43" fontId="24" fillId="14" borderId="15" xfId="0" applyNumberFormat="1" applyFont="1" applyFill="1" applyBorder="1"/>
    <xf numFmtId="44" fontId="24" fillId="7" borderId="15" xfId="0" applyNumberFormat="1" applyFont="1" applyFill="1" applyBorder="1"/>
    <xf numFmtId="44" fontId="24" fillId="14" borderId="15" xfId="1" applyFont="1" applyFill="1" applyBorder="1" applyProtection="1"/>
    <xf numFmtId="167" fontId="24" fillId="2" borderId="38" xfId="0" applyNumberFormat="1" applyFont="1" applyFill="1" applyBorder="1" applyAlignment="1" applyProtection="1">
      <alignment horizontal="center" wrapText="1"/>
      <protection locked="0"/>
    </xf>
    <xf numFmtId="167" fontId="24" fillId="2" borderId="38" xfId="0" applyNumberFormat="1" applyFont="1" applyFill="1" applyBorder="1" applyAlignment="1" applyProtection="1">
      <alignment horizontal="center"/>
      <protection locked="0"/>
    </xf>
    <xf numFmtId="39" fontId="24" fillId="7" borderId="38" xfId="0" applyNumberFormat="1" applyFont="1" applyFill="1" applyBorder="1"/>
    <xf numFmtId="43" fontId="24" fillId="12" borderId="38" xfId="0" applyNumberFormat="1" applyFont="1" applyFill="1" applyBorder="1" applyProtection="1">
      <protection locked="0"/>
    </xf>
    <xf numFmtId="44" fontId="24" fillId="7" borderId="38" xfId="0" applyNumberFormat="1" applyFont="1" applyFill="1" applyBorder="1"/>
    <xf numFmtId="44" fontId="24" fillId="14" borderId="38" xfId="1" applyFont="1" applyFill="1" applyBorder="1" applyProtection="1"/>
    <xf numFmtId="167" fontId="24" fillId="16" borderId="41" xfId="0" applyNumberFormat="1" applyFont="1" applyFill="1" applyBorder="1" applyAlignment="1" applyProtection="1">
      <alignment horizontal="center" wrapText="1"/>
      <protection locked="0"/>
    </xf>
    <xf numFmtId="167" fontId="24" fillId="16" borderId="41" xfId="0" applyNumberFormat="1" applyFont="1" applyFill="1" applyBorder="1" applyAlignment="1" applyProtection="1">
      <alignment horizontal="center"/>
      <protection locked="0"/>
    </xf>
    <xf numFmtId="167" fontId="24" fillId="16" borderId="15" xfId="0" applyNumberFormat="1" applyFont="1" applyFill="1" applyBorder="1" applyAlignment="1" applyProtection="1">
      <alignment horizontal="center" wrapText="1"/>
      <protection locked="0"/>
    </xf>
    <xf numFmtId="167" fontId="24" fillId="16" borderId="15" xfId="0" applyNumberFormat="1" applyFont="1" applyFill="1" applyBorder="1" applyAlignment="1" applyProtection="1">
      <alignment horizontal="center"/>
      <protection locked="0"/>
    </xf>
    <xf numFmtId="167" fontId="24" fillId="16" borderId="38" xfId="0" applyNumberFormat="1" applyFont="1" applyFill="1" applyBorder="1" applyAlignment="1" applyProtection="1">
      <alignment horizontal="center" wrapText="1"/>
      <protection locked="0"/>
    </xf>
    <xf numFmtId="167" fontId="24" fillId="16" borderId="38" xfId="0" applyNumberFormat="1" applyFont="1" applyFill="1" applyBorder="1" applyAlignment="1" applyProtection="1">
      <alignment horizontal="center"/>
      <protection locked="0"/>
    </xf>
    <xf numFmtId="167" fontId="24" fillId="2" borderId="41" xfId="0" applyNumberFormat="1" applyFont="1" applyFill="1" applyBorder="1" applyAlignment="1" applyProtection="1">
      <alignment horizontal="center" wrapText="1"/>
      <protection locked="0"/>
    </xf>
    <xf numFmtId="167" fontId="24" fillId="12" borderId="41" xfId="0" applyNumberFormat="1" applyFont="1" applyFill="1" applyBorder="1" applyAlignment="1" applyProtection="1">
      <alignment horizontal="center" wrapText="1"/>
      <protection locked="0"/>
    </xf>
    <xf numFmtId="167" fontId="24" fillId="2" borderId="41" xfId="0" applyNumberFormat="1" applyFont="1" applyFill="1" applyBorder="1" applyAlignment="1" applyProtection="1">
      <alignment horizontal="center"/>
      <protection locked="0"/>
    </xf>
    <xf numFmtId="167" fontId="24" fillId="17" borderId="41" xfId="0" applyNumberFormat="1" applyFont="1" applyFill="1" applyBorder="1" applyAlignment="1" applyProtection="1">
      <alignment horizontal="center" wrapText="1"/>
      <protection locked="0"/>
    </xf>
    <xf numFmtId="167" fontId="24" fillId="17" borderId="41" xfId="0" applyNumberFormat="1" applyFont="1" applyFill="1" applyBorder="1" applyAlignment="1" applyProtection="1">
      <alignment horizontal="center"/>
      <protection locked="0"/>
    </xf>
    <xf numFmtId="167" fontId="24" fillId="17" borderId="15" xfId="0" applyNumberFormat="1" applyFont="1" applyFill="1" applyBorder="1" applyAlignment="1" applyProtection="1">
      <alignment horizontal="center" wrapText="1"/>
      <protection locked="0"/>
    </xf>
    <xf numFmtId="167" fontId="24" fillId="17" borderId="15" xfId="0" applyNumberFormat="1" applyFont="1" applyFill="1" applyBorder="1" applyAlignment="1" applyProtection="1">
      <alignment horizontal="center"/>
      <protection locked="0"/>
    </xf>
    <xf numFmtId="167" fontId="24" fillId="17" borderId="38" xfId="0" applyNumberFormat="1" applyFont="1" applyFill="1" applyBorder="1" applyAlignment="1" applyProtection="1">
      <alignment horizontal="center" wrapText="1"/>
      <protection locked="0"/>
    </xf>
    <xf numFmtId="167" fontId="24" fillId="17" borderId="38" xfId="0" applyNumberFormat="1" applyFont="1" applyFill="1" applyBorder="1" applyAlignment="1" applyProtection="1">
      <alignment horizontal="center"/>
      <protection locked="0"/>
    </xf>
    <xf numFmtId="167" fontId="24" fillId="0" borderId="41" xfId="0" applyNumberFormat="1" applyFont="1" applyBorder="1" applyAlignment="1" applyProtection="1">
      <alignment horizontal="center" wrapText="1"/>
      <protection locked="0"/>
    </xf>
    <xf numFmtId="167" fontId="24" fillId="0" borderId="41" xfId="0" applyNumberFormat="1" applyFont="1" applyBorder="1" applyAlignment="1" applyProtection="1">
      <alignment horizontal="center"/>
      <protection locked="0"/>
    </xf>
    <xf numFmtId="167" fontId="24" fillId="0" borderId="15" xfId="0" applyNumberFormat="1" applyFont="1" applyBorder="1" applyAlignment="1" applyProtection="1">
      <alignment horizontal="center" wrapText="1"/>
      <protection locked="0"/>
    </xf>
    <xf numFmtId="167" fontId="24" fillId="0" borderId="15" xfId="0" applyNumberFormat="1" applyFont="1" applyBorder="1" applyAlignment="1" applyProtection="1">
      <alignment horizontal="center"/>
      <protection locked="0"/>
    </xf>
    <xf numFmtId="167" fontId="24" fillId="0" borderId="38" xfId="0" applyNumberFormat="1" applyFont="1" applyBorder="1" applyAlignment="1" applyProtection="1">
      <alignment horizontal="center" wrapText="1"/>
      <protection locked="0"/>
    </xf>
    <xf numFmtId="167" fontId="24" fillId="0" borderId="38" xfId="0" applyNumberFormat="1" applyFont="1" applyBorder="1" applyAlignment="1" applyProtection="1">
      <alignment horizontal="center"/>
      <protection locked="0"/>
    </xf>
    <xf numFmtId="39" fontId="6" fillId="7" borderId="9" xfId="0" applyNumberFormat="1" applyFont="1" applyFill="1" applyBorder="1"/>
    <xf numFmtId="39" fontId="6" fillId="7" borderId="6" xfId="0" applyNumberFormat="1" applyFont="1" applyFill="1" applyBorder="1"/>
    <xf numFmtId="44" fontId="24" fillId="7" borderId="9" xfId="0" applyNumberFormat="1" applyFont="1" applyFill="1" applyBorder="1"/>
    <xf numFmtId="44" fontId="24" fillId="7" borderId="6" xfId="0" applyNumberFormat="1" applyFont="1" applyFill="1" applyBorder="1"/>
    <xf numFmtId="44" fontId="22" fillId="7" borderId="6" xfId="0" applyNumberFormat="1" applyFont="1" applyFill="1" applyBorder="1"/>
    <xf numFmtId="167" fontId="24" fillId="0" borderId="9" xfId="0" applyNumberFormat="1" applyFont="1" applyBorder="1" applyAlignment="1">
      <alignment horizontal="center" wrapText="1"/>
    </xf>
    <xf numFmtId="167" fontId="24" fillId="0" borderId="9" xfId="0" applyNumberFormat="1" applyFont="1" applyBorder="1" applyAlignment="1">
      <alignment horizontal="center"/>
    </xf>
    <xf numFmtId="171" fontId="24" fillId="14" borderId="41" xfId="1" applyNumberFormat="1" applyFont="1" applyFill="1" applyBorder="1" applyProtection="1"/>
    <xf numFmtId="167" fontId="24" fillId="2" borderId="6" xfId="0" applyNumberFormat="1" applyFont="1" applyFill="1" applyBorder="1" applyAlignment="1" applyProtection="1">
      <alignment horizontal="center" wrapText="1"/>
      <protection locked="0"/>
    </xf>
    <xf numFmtId="167" fontId="24" fillId="2" borderId="6" xfId="0" applyNumberFormat="1" applyFont="1" applyFill="1" applyBorder="1" applyAlignment="1" applyProtection="1">
      <alignment horizontal="center"/>
      <protection locked="0"/>
    </xf>
    <xf numFmtId="39" fontId="24" fillId="7" borderId="6" xfId="0" applyNumberFormat="1" applyFont="1" applyFill="1" applyBorder="1"/>
    <xf numFmtId="43" fontId="24" fillId="14" borderId="6" xfId="0" applyNumberFormat="1" applyFont="1" applyFill="1" applyBorder="1"/>
    <xf numFmtId="171" fontId="24" fillId="14" borderId="6" xfId="1" applyNumberFormat="1" applyFont="1" applyFill="1" applyBorder="1" applyProtection="1"/>
    <xf numFmtId="43" fontId="24" fillId="0" borderId="38" xfId="0" applyNumberFormat="1" applyFont="1" applyBorder="1" applyProtection="1">
      <protection locked="0"/>
    </xf>
    <xf numFmtId="171" fontId="24" fillId="14" borderId="38" xfId="1" applyNumberFormat="1" applyFont="1" applyFill="1" applyBorder="1" applyProtection="1"/>
    <xf numFmtId="167" fontId="24" fillId="17" borderId="9" xfId="0" applyNumberFormat="1" applyFont="1" applyFill="1" applyBorder="1" applyAlignment="1">
      <alignment horizontal="center" wrapText="1"/>
    </xf>
    <xf numFmtId="167" fontId="24" fillId="17" borderId="9" xfId="0" applyNumberFormat="1" applyFont="1" applyFill="1" applyBorder="1" applyAlignment="1">
      <alignment horizontal="center"/>
    </xf>
    <xf numFmtId="39" fontId="24" fillId="7" borderId="9" xfId="0" applyNumberFormat="1" applyFont="1" applyFill="1" applyBorder="1"/>
    <xf numFmtId="43" fontId="24" fillId="0" borderId="9" xfId="0" applyNumberFormat="1" applyFont="1" applyBorder="1" applyProtection="1">
      <protection locked="0"/>
    </xf>
    <xf numFmtId="171" fontId="24" fillId="14" borderId="9" xfId="1" applyNumberFormat="1" applyFont="1" applyFill="1" applyBorder="1" applyProtection="1"/>
    <xf numFmtId="167" fontId="24" fillId="17" borderId="9" xfId="0" applyNumberFormat="1" applyFont="1" applyFill="1" applyBorder="1" applyAlignment="1" applyProtection="1">
      <alignment horizontal="center" wrapText="1"/>
      <protection locked="0"/>
    </xf>
    <xf numFmtId="167" fontId="24" fillId="17" borderId="9" xfId="0" applyNumberFormat="1" applyFont="1" applyFill="1" applyBorder="1" applyAlignment="1" applyProtection="1">
      <alignment horizontal="center"/>
      <protection locked="0"/>
    </xf>
    <xf numFmtId="167" fontId="24" fillId="17" borderId="23" xfId="0" applyNumberFormat="1" applyFont="1" applyFill="1" applyBorder="1" applyAlignment="1" applyProtection="1">
      <alignment horizontal="center" wrapText="1"/>
      <protection locked="0"/>
    </xf>
    <xf numFmtId="167" fontId="24" fillId="17" borderId="23" xfId="0" applyNumberFormat="1" applyFont="1" applyFill="1" applyBorder="1" applyAlignment="1" applyProtection="1">
      <alignment horizontal="center"/>
      <protection locked="0"/>
    </xf>
    <xf numFmtId="43" fontId="24" fillId="0" borderId="23" xfId="0" applyNumberFormat="1" applyFont="1" applyBorder="1" applyProtection="1">
      <protection locked="0"/>
    </xf>
    <xf numFmtId="167" fontId="24" fillId="0" borderId="41" xfId="0" applyNumberFormat="1" applyFont="1" applyBorder="1" applyAlignment="1">
      <alignment horizontal="center" wrapText="1"/>
    </xf>
    <xf numFmtId="167" fontId="24" fillId="0" borderId="41" xfId="0" applyNumberFormat="1" applyFont="1" applyBorder="1" applyAlignment="1">
      <alignment horizontal="center"/>
    </xf>
    <xf numFmtId="167" fontId="24" fillId="0" borderId="6" xfId="0" applyNumberFormat="1" applyFont="1" applyBorder="1" applyAlignment="1" applyProtection="1">
      <alignment horizontal="center" wrapText="1"/>
      <protection locked="0"/>
    </xf>
    <xf numFmtId="49" fontId="24" fillId="0" borderId="6" xfId="0" applyNumberFormat="1" applyFont="1" applyBorder="1" applyAlignment="1" applyProtection="1">
      <alignment horizontal="center" wrapText="1"/>
      <protection locked="0"/>
    </xf>
    <xf numFmtId="167" fontId="24" fillId="0" borderId="6" xfId="0" applyNumberFormat="1" applyFont="1" applyBorder="1" applyAlignment="1" applyProtection="1">
      <alignment horizontal="center"/>
      <protection locked="0"/>
    </xf>
    <xf numFmtId="49" fontId="24" fillId="0" borderId="38" xfId="0" applyNumberFormat="1" applyFont="1" applyBorder="1" applyAlignment="1" applyProtection="1">
      <alignment horizontal="center" wrapText="1"/>
      <protection locked="0"/>
    </xf>
    <xf numFmtId="167" fontId="24" fillId="17" borderId="23" xfId="0" applyNumberFormat="1" applyFont="1" applyFill="1" applyBorder="1" applyAlignment="1">
      <alignment horizontal="center" wrapText="1"/>
    </xf>
    <xf numFmtId="167" fontId="24" fillId="17" borderId="23" xfId="0" applyNumberFormat="1" applyFont="1" applyFill="1" applyBorder="1" applyAlignment="1">
      <alignment horizontal="center"/>
    </xf>
    <xf numFmtId="39" fontId="24" fillId="7" borderId="23" xfId="0" applyNumberFormat="1" applyFont="1" applyFill="1" applyBorder="1"/>
    <xf numFmtId="44" fontId="24" fillId="7" borderId="23" xfId="0" applyNumberFormat="1" applyFont="1" applyFill="1" applyBorder="1"/>
    <xf numFmtId="171" fontId="24" fillId="14" borderId="23" xfId="1" applyNumberFormat="1" applyFont="1" applyFill="1" applyBorder="1" applyProtection="1"/>
    <xf numFmtId="167" fontId="24" fillId="17" borderId="6" xfId="0" applyNumberFormat="1" applyFont="1" applyFill="1" applyBorder="1" applyAlignment="1" applyProtection="1">
      <alignment horizontal="center" wrapText="1"/>
      <protection locked="0"/>
    </xf>
    <xf numFmtId="49" fontId="24" fillId="17" borderId="6" xfId="0" applyNumberFormat="1" applyFont="1" applyFill="1" applyBorder="1" applyAlignment="1" applyProtection="1">
      <alignment horizontal="center" wrapText="1"/>
      <protection locked="0"/>
    </xf>
    <xf numFmtId="167" fontId="24" fillId="17" borderId="6" xfId="0" applyNumberFormat="1" applyFont="1" applyFill="1" applyBorder="1" applyAlignment="1" applyProtection="1">
      <alignment horizontal="center"/>
      <protection locked="0"/>
    </xf>
    <xf numFmtId="49" fontId="24" fillId="17" borderId="38" xfId="0" applyNumberFormat="1" applyFont="1" applyFill="1" applyBorder="1" applyAlignment="1" applyProtection="1">
      <alignment horizontal="center" wrapText="1"/>
      <protection locked="0"/>
    </xf>
    <xf numFmtId="167" fontId="24" fillId="0" borderId="23" xfId="0" applyNumberFormat="1" applyFont="1" applyBorder="1" applyAlignment="1">
      <alignment horizontal="center" wrapText="1"/>
    </xf>
    <xf numFmtId="167" fontId="24" fillId="0" borderId="23" xfId="0" applyNumberFormat="1" applyFont="1" applyBorder="1" applyAlignment="1">
      <alignment horizontal="center"/>
    </xf>
    <xf numFmtId="170" fontId="6" fillId="7" borderId="10" xfId="0" applyNumberFormat="1" applyFont="1" applyFill="1" applyBorder="1" applyAlignment="1">
      <alignment horizontal="center"/>
    </xf>
    <xf numFmtId="174" fontId="43" fillId="7" borderId="6" xfId="0" applyNumberFormat="1" applyFont="1" applyFill="1" applyBorder="1" applyAlignment="1">
      <alignment horizontal="right"/>
    </xf>
    <xf numFmtId="44" fontId="43" fillId="7" borderId="6" xfId="0" applyNumberFormat="1" applyFont="1" applyFill="1" applyBorder="1"/>
    <xf numFmtId="44" fontId="24" fillId="14" borderId="7" xfId="0" applyNumberFormat="1" applyFont="1" applyFill="1" applyBorder="1"/>
    <xf numFmtId="44" fontId="16" fillId="14" borderId="6" xfId="0" applyNumberFormat="1" applyFont="1" applyFill="1" applyBorder="1"/>
    <xf numFmtId="44" fontId="16" fillId="14" borderId="38" xfId="0" applyNumberFormat="1" applyFont="1" applyFill="1" applyBorder="1"/>
    <xf numFmtId="44" fontId="24" fillId="14" borderId="9" xfId="0" applyNumberFormat="1" applyFont="1" applyFill="1" applyBorder="1"/>
    <xf numFmtId="44" fontId="24" fillId="14" borderId="41" xfId="0" applyNumberFormat="1" applyFont="1" applyFill="1" applyBorder="1"/>
    <xf numFmtId="44" fontId="24" fillId="2" borderId="6" xfId="0" applyNumberFormat="1" applyFont="1" applyFill="1" applyBorder="1" applyProtection="1">
      <protection locked="0"/>
    </xf>
    <xf numFmtId="44" fontId="24" fillId="2" borderId="15" xfId="0" applyNumberFormat="1" applyFont="1" applyFill="1" applyBorder="1" applyProtection="1">
      <protection locked="0"/>
    </xf>
    <xf numFmtId="14" fontId="7" fillId="2" borderId="6" xfId="0" applyNumberFormat="1" applyFont="1" applyFill="1" applyBorder="1" applyAlignment="1" applyProtection="1">
      <alignment horizontal="center"/>
      <protection locked="0"/>
    </xf>
    <xf numFmtId="0" fontId="7" fillId="2" borderId="6" xfId="0" applyFont="1" applyFill="1" applyBorder="1" applyAlignment="1" applyProtection="1">
      <alignment horizontal="center"/>
      <protection locked="0"/>
    </xf>
    <xf numFmtId="0" fontId="7" fillId="2" borderId="38" xfId="0" applyFont="1" applyFill="1" applyBorder="1" applyAlignment="1" applyProtection="1">
      <alignment horizontal="center"/>
      <protection locked="0"/>
    </xf>
    <xf numFmtId="0" fontId="6" fillId="5" borderId="0" xfId="0" applyFont="1" applyFill="1" applyAlignment="1">
      <alignment horizontal="left" vertical="center" wrapText="1"/>
    </xf>
    <xf numFmtId="0" fontId="7" fillId="2" borderId="8" xfId="0" applyFont="1" applyFill="1" applyBorder="1" applyAlignment="1" applyProtection="1">
      <alignment horizontal="left"/>
      <protection locked="0"/>
    </xf>
    <xf numFmtId="0" fontId="49" fillId="17" borderId="22" xfId="0" applyFont="1" applyFill="1" applyBorder="1" applyAlignment="1">
      <alignment horizontal="center" vertical="center"/>
    </xf>
    <xf numFmtId="0" fontId="49" fillId="17" borderId="0" xfId="0" applyFont="1" applyFill="1"/>
    <xf numFmtId="0" fontId="49" fillId="17" borderId="4" xfId="0" applyFont="1" applyFill="1" applyBorder="1"/>
    <xf numFmtId="0" fontId="50" fillId="13" borderId="22" xfId="0" applyFont="1" applyFill="1" applyBorder="1"/>
    <xf numFmtId="172" fontId="51" fillId="7" borderId="15" xfId="0" applyNumberFormat="1" applyFont="1" applyFill="1" applyBorder="1" applyAlignment="1">
      <alignment horizontal="center"/>
    </xf>
    <xf numFmtId="167" fontId="52" fillId="0" borderId="9" xfId="0" applyNumberFormat="1" applyFont="1" applyBorder="1" applyAlignment="1">
      <alignment horizontal="center" wrapText="1"/>
    </xf>
    <xf numFmtId="167" fontId="52" fillId="2" borderId="6" xfId="0" applyNumberFormat="1" applyFont="1" applyFill="1" applyBorder="1" applyAlignment="1" applyProtection="1">
      <alignment horizontal="center" wrapText="1"/>
      <protection locked="0"/>
    </xf>
    <xf numFmtId="167" fontId="52" fillId="2" borderId="38" xfId="0" applyNumberFormat="1" applyFont="1" applyFill="1" applyBorder="1" applyAlignment="1" applyProtection="1">
      <alignment horizontal="center" wrapText="1"/>
      <protection locked="0"/>
    </xf>
    <xf numFmtId="167" fontId="52" fillId="17" borderId="9" xfId="0" applyNumberFormat="1" applyFont="1" applyFill="1" applyBorder="1" applyAlignment="1">
      <alignment horizontal="center" wrapText="1"/>
    </xf>
    <xf numFmtId="167" fontId="52" fillId="17" borderId="9" xfId="0" applyNumberFormat="1" applyFont="1" applyFill="1" applyBorder="1" applyAlignment="1" applyProtection="1">
      <alignment horizontal="center" wrapText="1"/>
      <protection locked="0"/>
    </xf>
    <xf numFmtId="167" fontId="52" fillId="17" borderId="23" xfId="0" applyNumberFormat="1" applyFont="1" applyFill="1" applyBorder="1" applyAlignment="1" applyProtection="1">
      <alignment horizontal="center" wrapText="1"/>
      <protection locked="0"/>
    </xf>
    <xf numFmtId="167" fontId="52" fillId="0" borderId="41" xfId="0" applyNumberFormat="1" applyFont="1" applyBorder="1" applyAlignment="1">
      <alignment horizontal="center" wrapText="1"/>
    </xf>
    <xf numFmtId="167" fontId="52" fillId="17" borderId="38" xfId="0" applyNumberFormat="1" applyFont="1" applyFill="1" applyBorder="1" applyAlignment="1" applyProtection="1">
      <alignment horizontal="center" wrapText="1"/>
      <protection locked="0"/>
    </xf>
    <xf numFmtId="167" fontId="52" fillId="0" borderId="6" xfId="0" applyNumberFormat="1" applyFont="1" applyBorder="1" applyAlignment="1" applyProtection="1">
      <alignment horizontal="center" wrapText="1"/>
      <protection locked="0"/>
    </xf>
    <xf numFmtId="167" fontId="52" fillId="0" borderId="38" xfId="0" applyNumberFormat="1" applyFont="1" applyBorder="1" applyAlignment="1" applyProtection="1">
      <alignment horizontal="center" wrapText="1"/>
      <protection locked="0"/>
    </xf>
    <xf numFmtId="167" fontId="52" fillId="17" borderId="23" xfId="0" applyNumberFormat="1" applyFont="1" applyFill="1" applyBorder="1" applyAlignment="1">
      <alignment horizontal="center" wrapText="1"/>
    </xf>
    <xf numFmtId="167" fontId="52" fillId="17" borderId="6" xfId="0" applyNumberFormat="1" applyFont="1" applyFill="1" applyBorder="1" applyAlignment="1" applyProtection="1">
      <alignment horizontal="center" wrapText="1"/>
      <protection locked="0"/>
    </xf>
    <xf numFmtId="167" fontId="52" fillId="0" borderId="23" xfId="0" applyNumberFormat="1" applyFont="1" applyBorder="1" applyAlignment="1">
      <alignment horizontal="center" wrapText="1"/>
    </xf>
    <xf numFmtId="0" fontId="53" fillId="2" borderId="0" xfId="0" applyFont="1" applyFill="1"/>
    <xf numFmtId="177" fontId="7" fillId="12" borderId="20" xfId="0" applyNumberFormat="1" applyFont="1" applyFill="1" applyBorder="1" applyAlignment="1" applyProtection="1">
      <alignment horizontal="center"/>
      <protection locked="0"/>
    </xf>
    <xf numFmtId="177" fontId="7" fillId="12" borderId="21" xfId="0" applyNumberFormat="1" applyFont="1" applyFill="1" applyBorder="1" applyAlignment="1" applyProtection="1">
      <alignment horizontal="center"/>
      <protection locked="0"/>
    </xf>
    <xf numFmtId="177" fontId="7" fillId="12" borderId="46" xfId="0" applyNumberFormat="1" applyFont="1" applyFill="1" applyBorder="1" applyAlignment="1" applyProtection="1">
      <alignment horizontal="center"/>
      <protection locked="0"/>
    </xf>
    <xf numFmtId="44" fontId="21" fillId="0" borderId="0" xfId="0" applyNumberFormat="1" applyFont="1" applyAlignment="1">
      <alignment horizontal="right"/>
    </xf>
    <xf numFmtId="0" fontId="21" fillId="0" borderId="0" xfId="0" applyFont="1"/>
    <xf numFmtId="0" fontId="21" fillId="0" borderId="0" xfId="0" applyFont="1" applyAlignment="1">
      <alignment horizontal="right"/>
    </xf>
    <xf numFmtId="0" fontId="14" fillId="0" borderId="2" xfId="0" applyFont="1" applyBorder="1"/>
    <xf numFmtId="49" fontId="13" fillId="2" borderId="15" xfId="0" applyNumberFormat="1" applyFont="1" applyFill="1" applyBorder="1" applyProtection="1">
      <protection locked="0"/>
    </xf>
    <xf numFmtId="49" fontId="13" fillId="2" borderId="6" xfId="0" applyNumberFormat="1" applyFont="1" applyFill="1" applyBorder="1" applyProtection="1">
      <protection locked="0"/>
    </xf>
    <xf numFmtId="49" fontId="13" fillId="2" borderId="17" xfId="0" applyNumberFormat="1" applyFont="1" applyFill="1" applyBorder="1" applyProtection="1">
      <protection locked="0"/>
    </xf>
    <xf numFmtId="166" fontId="13" fillId="7" borderId="14" xfId="0" applyNumberFormat="1" applyFont="1" applyFill="1" applyBorder="1" applyAlignment="1" applyProtection="1">
      <alignment horizontal="center"/>
      <protection locked="0"/>
    </xf>
    <xf numFmtId="0" fontId="10" fillId="6" borderId="22" xfId="0" applyFont="1" applyFill="1" applyBorder="1" applyAlignment="1">
      <alignment horizontal="center" vertical="center"/>
    </xf>
    <xf numFmtId="0" fontId="10" fillId="9" borderId="17" xfId="0" applyFont="1" applyFill="1" applyBorder="1" applyAlignment="1" applyProtection="1">
      <alignment horizontal="left" vertical="center"/>
      <protection locked="0"/>
    </xf>
    <xf numFmtId="0" fontId="10" fillId="6" borderId="6" xfId="0" applyFont="1" applyFill="1" applyBorder="1" applyAlignment="1">
      <alignment horizontal="center" vertical="center"/>
    </xf>
    <xf numFmtId="0" fontId="11" fillId="18" borderId="1" xfId="0" applyFont="1" applyFill="1" applyBorder="1"/>
    <xf numFmtId="0" fontId="11" fillId="18" borderId="0" xfId="0" applyFont="1" applyFill="1"/>
    <xf numFmtId="0" fontId="11" fillId="18" borderId="2" xfId="0" applyFont="1" applyFill="1" applyBorder="1"/>
    <xf numFmtId="0" fontId="10" fillId="7" borderId="0" xfId="0" applyFont="1" applyFill="1"/>
    <xf numFmtId="0" fontId="14" fillId="0" borderId="1" xfId="0" applyFont="1" applyBorder="1" applyAlignment="1">
      <alignment vertical="center"/>
    </xf>
    <xf numFmtId="0" fontId="14" fillId="0" borderId="0" xfId="0" applyFont="1" applyAlignment="1">
      <alignment vertical="center"/>
    </xf>
    <xf numFmtId="0" fontId="14" fillId="0" borderId="1" xfId="0" applyFont="1" applyBorder="1" applyAlignment="1">
      <alignment horizontal="center" vertical="center"/>
    </xf>
    <xf numFmtId="0" fontId="14" fillId="0" borderId="0" xfId="0" applyFont="1" applyAlignment="1">
      <alignment horizontal="center" vertical="center"/>
    </xf>
    <xf numFmtId="0" fontId="14" fillId="0" borderId="4" xfId="0" applyFont="1" applyBorder="1" applyAlignment="1">
      <alignment horizontal="center" vertical="center"/>
    </xf>
    <xf numFmtId="0" fontId="14" fillId="0" borderId="2" xfId="0" applyFont="1" applyBorder="1" applyAlignment="1">
      <alignment horizontal="center" vertical="center"/>
    </xf>
    <xf numFmtId="0" fontId="14" fillId="0" borderId="4" xfId="0" applyFont="1" applyBorder="1" applyProtection="1">
      <protection locked="0"/>
    </xf>
    <xf numFmtId="0" fontId="0" fillId="0" borderId="0" xfId="0" applyProtection="1">
      <protection locked="0"/>
    </xf>
    <xf numFmtId="0" fontId="15" fillId="0" borderId="8" xfId="0" applyFont="1" applyBorder="1" applyProtection="1">
      <protection locked="0"/>
    </xf>
    <xf numFmtId="0" fontId="0" fillId="7" borderId="0" xfId="0" applyFill="1"/>
    <xf numFmtId="0" fontId="3" fillId="11" borderId="0" xfId="0" applyFont="1" applyFill="1"/>
    <xf numFmtId="0" fontId="16" fillId="11" borderId="0" xfId="0" applyFont="1" applyFill="1" applyAlignment="1">
      <alignment vertical="center"/>
    </xf>
    <xf numFmtId="0" fontId="25" fillId="11" borderId="0" xfId="0" applyFont="1" applyFill="1"/>
    <xf numFmtId="0" fontId="13" fillId="11" borderId="0" xfId="0" applyFont="1" applyFill="1" applyAlignment="1">
      <alignment vertical="center"/>
    </xf>
    <xf numFmtId="0" fontId="13" fillId="11" borderId="0" xfId="0" applyFont="1" applyFill="1"/>
    <xf numFmtId="0" fontId="57" fillId="11" borderId="0" xfId="2" applyFont="1" applyFill="1" applyAlignment="1" applyProtection="1"/>
    <xf numFmtId="0" fontId="24" fillId="11" borderId="0" xfId="0" applyFont="1" applyFill="1"/>
    <xf numFmtId="169" fontId="7" fillId="7" borderId="8" xfId="0" applyNumberFormat="1" applyFont="1" applyFill="1" applyBorder="1" applyAlignment="1">
      <alignment horizontal="right"/>
    </xf>
    <xf numFmtId="44" fontId="24" fillId="0" borderId="6" xfId="1" applyFont="1" applyFill="1" applyBorder="1" applyAlignment="1" applyProtection="1">
      <alignment horizontal="center" wrapText="1"/>
      <protection locked="0"/>
    </xf>
    <xf numFmtId="166" fontId="25" fillId="7" borderId="15" xfId="0" applyNumberFormat="1" applyFont="1" applyFill="1" applyBorder="1" applyAlignment="1">
      <alignment horizontal="center"/>
    </xf>
    <xf numFmtId="0" fontId="7" fillId="0" borderId="6" xfId="0" applyFont="1" applyBorder="1"/>
    <xf numFmtId="0" fontId="7" fillId="0" borderId="56" xfId="0" applyFont="1" applyBorder="1"/>
    <xf numFmtId="44" fontId="24" fillId="0" borderId="56" xfId="1" applyFont="1" applyFill="1" applyBorder="1" applyAlignment="1" applyProtection="1">
      <alignment horizontal="center" wrapText="1"/>
      <protection locked="0"/>
    </xf>
    <xf numFmtId="0" fontId="7" fillId="0" borderId="57" xfId="0" applyFont="1" applyBorder="1"/>
    <xf numFmtId="44" fontId="24" fillId="0" borderId="57" xfId="1" applyFont="1" applyFill="1" applyBorder="1" applyAlignment="1" applyProtection="1">
      <alignment horizontal="center" wrapText="1"/>
      <protection locked="0"/>
    </xf>
    <xf numFmtId="0" fontId="6" fillId="5" borderId="0" xfId="0" applyFont="1" applyFill="1" applyAlignment="1">
      <alignment wrapText="1"/>
    </xf>
    <xf numFmtId="0" fontId="7" fillId="16" borderId="6" xfId="0" applyFont="1" applyFill="1" applyBorder="1"/>
    <xf numFmtId="0" fontId="6" fillId="10" borderId="22" xfId="0" applyFont="1" applyFill="1" applyBorder="1" applyAlignment="1">
      <alignment wrapText="1"/>
    </xf>
    <xf numFmtId="0" fontId="6" fillId="10" borderId="2" xfId="0" applyFont="1" applyFill="1" applyBorder="1" applyAlignment="1">
      <alignment horizontal="center" vertical="center" wrapText="1"/>
    </xf>
    <xf numFmtId="0" fontId="6" fillId="12" borderId="0" xfId="0" applyFont="1" applyFill="1" applyAlignment="1">
      <alignment vertical="center" wrapText="1"/>
    </xf>
    <xf numFmtId="165" fontId="16" fillId="14" borderId="8" xfId="0" applyNumberFormat="1" applyFont="1" applyFill="1" applyBorder="1" applyAlignment="1">
      <alignment horizontal="center"/>
    </xf>
    <xf numFmtId="44" fontId="24" fillId="7" borderId="6" xfId="1" applyFont="1" applyFill="1" applyBorder="1"/>
    <xf numFmtId="44" fontId="24" fillId="7" borderId="57" xfId="1" applyFont="1" applyFill="1" applyBorder="1"/>
    <xf numFmtId="0" fontId="6" fillId="10" borderId="23" xfId="0" applyFont="1" applyFill="1" applyBorder="1" applyAlignment="1">
      <alignment horizontal="center" vertical="center" wrapText="1"/>
    </xf>
    <xf numFmtId="0" fontId="24" fillId="0" borderId="6" xfId="1" applyNumberFormat="1" applyFont="1" applyFill="1" applyBorder="1" applyAlignment="1" applyProtection="1">
      <alignment horizontal="center" vertical="center" wrapText="1"/>
      <protection locked="0"/>
    </xf>
    <xf numFmtId="0" fontId="25" fillId="16" borderId="17" xfId="0" applyFont="1" applyFill="1" applyBorder="1" applyProtection="1">
      <protection locked="0"/>
    </xf>
    <xf numFmtId="0" fontId="33" fillId="16" borderId="28" xfId="0" applyFont="1" applyFill="1" applyBorder="1" applyProtection="1">
      <protection locked="0"/>
    </xf>
    <xf numFmtId="0" fontId="25" fillId="12" borderId="17" xfId="0" applyFont="1" applyFill="1" applyBorder="1" applyProtection="1">
      <protection locked="0"/>
    </xf>
    <xf numFmtId="0" fontId="33" fillId="12" borderId="28" xfId="0" applyFont="1" applyFill="1" applyBorder="1" applyProtection="1">
      <protection locked="0"/>
    </xf>
    <xf numFmtId="0" fontId="17" fillId="6" borderId="6" xfId="0" applyFont="1" applyFill="1" applyBorder="1" applyAlignment="1">
      <alignment horizontal="center"/>
    </xf>
    <xf numFmtId="0" fontId="3" fillId="6" borderId="6" xfId="0" applyFont="1" applyFill="1" applyBorder="1" applyAlignment="1">
      <alignment horizontal="left"/>
    </xf>
    <xf numFmtId="0" fontId="3" fillId="6" borderId="38" xfId="0" applyFont="1" applyFill="1" applyBorder="1" applyAlignment="1">
      <alignment horizontal="left"/>
    </xf>
    <xf numFmtId="0" fontId="6" fillId="18" borderId="56" xfId="0" applyFont="1" applyFill="1" applyBorder="1" applyAlignment="1">
      <alignment vertical="center" wrapText="1"/>
    </xf>
    <xf numFmtId="0" fontId="6" fillId="18" borderId="6" xfId="0" applyFont="1" applyFill="1" applyBorder="1" applyAlignment="1">
      <alignment vertical="center" wrapText="1"/>
    </xf>
    <xf numFmtId="0" fontId="6" fillId="18" borderId="57" xfId="0" applyFont="1" applyFill="1" applyBorder="1" applyAlignment="1">
      <alignment vertical="center" wrapText="1"/>
    </xf>
    <xf numFmtId="0" fontId="6" fillId="7" borderId="6" xfId="0" applyFont="1" applyFill="1" applyBorder="1" applyAlignment="1">
      <alignment horizontal="center" vertical="center"/>
    </xf>
    <xf numFmtId="0" fontId="6" fillId="7" borderId="6" xfId="0" applyFont="1" applyFill="1" applyBorder="1" applyAlignment="1">
      <alignment horizontal="center" vertical="center" wrapText="1"/>
    </xf>
    <xf numFmtId="0" fontId="6" fillId="7" borderId="57" xfId="0" applyFont="1" applyFill="1" applyBorder="1" applyAlignment="1">
      <alignment horizontal="center" vertical="center" wrapText="1"/>
    </xf>
    <xf numFmtId="10" fontId="7" fillId="14" borderId="71" xfId="0" applyNumberFormat="1" applyFont="1" applyFill="1" applyBorder="1" applyAlignment="1">
      <alignment horizontal="center"/>
    </xf>
    <xf numFmtId="10" fontId="7" fillId="14" borderId="72" xfId="0" applyNumberFormat="1" applyFont="1" applyFill="1" applyBorder="1" applyAlignment="1">
      <alignment horizontal="center"/>
    </xf>
    <xf numFmtId="0" fontId="24" fillId="0" borderId="6" xfId="1" applyNumberFormat="1" applyFont="1" applyFill="1" applyBorder="1" applyAlignment="1" applyProtection="1">
      <alignment horizontal="center" vertical="center"/>
      <protection locked="0"/>
    </xf>
    <xf numFmtId="0" fontId="16" fillId="6" borderId="6" xfId="0" applyFont="1" applyFill="1" applyBorder="1" applyAlignment="1">
      <alignment horizontal="center"/>
    </xf>
    <xf numFmtId="0" fontId="16" fillId="6" borderId="6" xfId="0" applyFont="1" applyFill="1" applyBorder="1"/>
    <xf numFmtId="0" fontId="16" fillId="6" borderId="6" xfId="0" applyFont="1" applyFill="1" applyBorder="1" applyAlignment="1">
      <alignment horizontal="left"/>
    </xf>
    <xf numFmtId="0" fontId="13" fillId="11" borderId="1" xfId="0" applyFont="1" applyFill="1" applyBorder="1" applyAlignment="1">
      <alignment vertical="top" wrapText="1"/>
    </xf>
    <xf numFmtId="0" fontId="13" fillId="11" borderId="0" xfId="0" applyFont="1" applyFill="1" applyAlignment="1">
      <alignment vertical="top" wrapText="1"/>
    </xf>
    <xf numFmtId="0" fontId="13" fillId="11" borderId="2" xfId="0" applyFont="1" applyFill="1" applyBorder="1" applyAlignment="1">
      <alignment vertical="top" wrapText="1"/>
    </xf>
    <xf numFmtId="0" fontId="33" fillId="0" borderId="0" xfId="0" applyFont="1" applyAlignment="1">
      <alignment vertical="top" wrapText="1"/>
    </xf>
    <xf numFmtId="166" fontId="25" fillId="14" borderId="15" xfId="0" applyNumberFormat="1" applyFont="1" applyFill="1" applyBorder="1" applyAlignment="1">
      <alignment horizontal="center"/>
    </xf>
    <xf numFmtId="0" fontId="17" fillId="18" borderId="0" xfId="0" applyFont="1" applyFill="1"/>
    <xf numFmtId="0" fontId="17" fillId="18" borderId="0" xfId="0" applyFont="1" applyFill="1" applyAlignment="1">
      <alignment horizontal="center"/>
    </xf>
    <xf numFmtId="0" fontId="16" fillId="0" borderId="0" xfId="0" applyFont="1" applyAlignment="1">
      <alignment vertical="center"/>
    </xf>
    <xf numFmtId="0" fontId="16" fillId="2" borderId="0" xfId="0" applyFont="1" applyFill="1" applyAlignment="1">
      <alignment horizontal="center" vertical="center"/>
    </xf>
    <xf numFmtId="0" fontId="0" fillId="0" borderId="81" xfId="0" applyBorder="1"/>
    <xf numFmtId="0" fontId="10" fillId="7" borderId="22" xfId="0" applyFont="1" applyFill="1" applyBorder="1"/>
    <xf numFmtId="0" fontId="11" fillId="0" borderId="9" xfId="0" applyFont="1" applyBorder="1" applyProtection="1">
      <protection locked="0"/>
    </xf>
    <xf numFmtId="0" fontId="11" fillId="0" borderId="9" xfId="0" applyFont="1" applyBorder="1" applyAlignment="1" applyProtection="1">
      <alignment vertical="center"/>
      <protection locked="0"/>
    </xf>
    <xf numFmtId="0" fontId="10" fillId="6" borderId="82" xfId="0" applyFont="1" applyFill="1" applyBorder="1"/>
    <xf numFmtId="0" fontId="10" fillId="6" borderId="83" xfId="0" applyFont="1" applyFill="1" applyBorder="1"/>
    <xf numFmtId="0" fontId="10" fillId="6" borderId="84" xfId="0" applyFont="1" applyFill="1" applyBorder="1"/>
    <xf numFmtId="0" fontId="10" fillId="6" borderId="83" xfId="0" applyFont="1" applyFill="1" applyBorder="1" applyAlignment="1">
      <alignment vertical="center"/>
    </xf>
    <xf numFmtId="0" fontId="24" fillId="0" borderId="0" xfId="0" applyFont="1" applyAlignment="1">
      <alignment vertical="top" wrapText="1" readingOrder="1"/>
    </xf>
    <xf numFmtId="0" fontId="15" fillId="12" borderId="0" xfId="0" applyFont="1" applyFill="1" applyAlignment="1">
      <alignment horizontal="left" vertical="justify"/>
    </xf>
    <xf numFmtId="0" fontId="7" fillId="0" borderId="82" xfId="0" applyFont="1" applyBorder="1"/>
    <xf numFmtId="167" fontId="24" fillId="2" borderId="82" xfId="0" applyNumberFormat="1" applyFont="1" applyFill="1" applyBorder="1" applyAlignment="1" applyProtection="1">
      <alignment horizontal="center" wrapText="1"/>
      <protection locked="0"/>
    </xf>
    <xf numFmtId="167" fontId="24" fillId="2" borderId="82" xfId="0" applyNumberFormat="1" applyFont="1" applyFill="1" applyBorder="1" applyAlignment="1" applyProtection="1">
      <alignment horizontal="center"/>
      <protection locked="0"/>
    </xf>
    <xf numFmtId="39" fontId="24" fillId="7" borderId="82" xfId="0" applyNumberFormat="1" applyFont="1" applyFill="1" applyBorder="1"/>
    <xf numFmtId="44" fontId="24" fillId="7" borderId="82" xfId="0" applyNumberFormat="1" applyFont="1" applyFill="1" applyBorder="1"/>
    <xf numFmtId="44" fontId="24" fillId="14" borderId="82" xfId="1" applyFont="1" applyFill="1" applyBorder="1" applyProtection="1"/>
    <xf numFmtId="43" fontId="24" fillId="14" borderId="82" xfId="0" applyNumberFormat="1" applyFont="1" applyFill="1" applyBorder="1"/>
    <xf numFmtId="0" fontId="28" fillId="0" borderId="82" xfId="0" applyFont="1" applyBorder="1" applyAlignment="1">
      <alignment horizontal="center" vertical="center" wrapText="1"/>
    </xf>
    <xf numFmtId="43" fontId="24" fillId="12" borderId="82" xfId="0" applyNumberFormat="1" applyFont="1" applyFill="1" applyBorder="1" applyProtection="1">
      <protection locked="0"/>
    </xf>
    <xf numFmtId="166" fontId="25" fillId="7" borderId="15" xfId="0" applyNumberFormat="1" applyFont="1" applyFill="1" applyBorder="1" applyAlignment="1" applyProtection="1">
      <alignment horizontal="center"/>
      <protection locked="0"/>
    </xf>
    <xf numFmtId="0" fontId="25" fillId="11" borderId="9" xfId="0" applyFont="1" applyFill="1" applyBorder="1" applyAlignment="1" applyProtection="1">
      <alignment horizontal="center" vertical="center"/>
      <protection locked="0"/>
    </xf>
    <xf numFmtId="44" fontId="24" fillId="14" borderId="9" xfId="1" applyFont="1" applyFill="1" applyBorder="1" applyProtection="1"/>
    <xf numFmtId="0" fontId="6" fillId="0" borderId="88" xfId="0" applyFont="1" applyBorder="1"/>
    <xf numFmtId="39" fontId="24" fillId="7" borderId="89" xfId="0" applyNumberFormat="1" applyFont="1" applyFill="1" applyBorder="1"/>
    <xf numFmtId="43" fontId="24" fillId="12" borderId="89" xfId="0" applyNumberFormat="1" applyFont="1" applyFill="1" applyBorder="1" applyProtection="1">
      <protection locked="0"/>
    </xf>
    <xf numFmtId="44" fontId="24" fillId="7" borderId="89" xfId="0" applyNumberFormat="1" applyFont="1" applyFill="1" applyBorder="1"/>
    <xf numFmtId="44" fontId="24" fillId="14" borderId="89" xfId="1" applyFont="1" applyFill="1" applyBorder="1" applyProtection="1"/>
    <xf numFmtId="0" fontId="33" fillId="5" borderId="0" xfId="0" applyFont="1" applyFill="1" applyAlignment="1" applyProtection="1">
      <alignment horizontal="left" vertical="top" wrapText="1" indent="1"/>
      <protection locked="0"/>
    </xf>
    <xf numFmtId="0" fontId="33" fillId="5" borderId="75" xfId="0" applyFont="1" applyFill="1" applyBorder="1" applyAlignment="1" applyProtection="1">
      <alignment horizontal="left" vertical="top" wrapText="1" indent="1"/>
      <protection locked="0"/>
    </xf>
    <xf numFmtId="0" fontId="41" fillId="6" borderId="90" xfId="0" applyFont="1" applyFill="1" applyBorder="1"/>
    <xf numFmtId="0" fontId="41" fillId="6" borderId="76" xfId="0" applyFont="1" applyFill="1" applyBorder="1"/>
    <xf numFmtId="0" fontId="41" fillId="6" borderId="76" xfId="0" applyFont="1" applyFill="1" applyBorder="1" applyAlignment="1">
      <alignment horizontal="center"/>
    </xf>
    <xf numFmtId="0" fontId="28" fillId="16" borderId="82" xfId="0" applyFont="1" applyFill="1" applyBorder="1" applyAlignment="1">
      <alignment horizontal="center" vertical="center" wrapText="1"/>
    </xf>
    <xf numFmtId="167" fontId="24" fillId="16" borderId="82" xfId="0" applyNumberFormat="1" applyFont="1" applyFill="1" applyBorder="1" applyAlignment="1" applyProtection="1">
      <alignment horizontal="center" wrapText="1"/>
      <protection locked="0"/>
    </xf>
    <xf numFmtId="167" fontId="24" fillId="16" borderId="82" xfId="0" applyNumberFormat="1" applyFont="1" applyFill="1" applyBorder="1" applyAlignment="1" applyProtection="1">
      <alignment horizontal="center"/>
      <protection locked="0"/>
    </xf>
    <xf numFmtId="0" fontId="25" fillId="0" borderId="9" xfId="0" applyFont="1" applyBorder="1" applyProtection="1">
      <protection locked="0"/>
    </xf>
    <xf numFmtId="0" fontId="6" fillId="16" borderId="91" xfId="0" applyFont="1" applyFill="1" applyBorder="1"/>
    <xf numFmtId="0" fontId="7" fillId="16" borderId="92" xfId="0" applyFont="1" applyFill="1" applyBorder="1"/>
    <xf numFmtId="0" fontId="25" fillId="16" borderId="92" xfId="0" applyFont="1" applyFill="1" applyBorder="1" applyProtection="1">
      <protection locked="0"/>
    </xf>
    <xf numFmtId="0" fontId="25" fillId="11" borderId="92" xfId="0" applyFont="1" applyFill="1" applyBorder="1" applyAlignment="1" applyProtection="1">
      <alignment horizontal="center" vertical="center"/>
      <protection locked="0"/>
    </xf>
    <xf numFmtId="0" fontId="6" fillId="16" borderId="92" xfId="0" applyFont="1" applyFill="1" applyBorder="1" applyAlignment="1">
      <alignment horizontal="center" wrapText="1"/>
    </xf>
    <xf numFmtId="167" fontId="24" fillId="16" borderId="92" xfId="0" applyNumberFormat="1" applyFont="1" applyFill="1" applyBorder="1" applyAlignment="1" applyProtection="1">
      <alignment horizontal="center" wrapText="1"/>
      <protection locked="0"/>
    </xf>
    <xf numFmtId="167" fontId="24" fillId="16" borderId="92" xfId="0" applyNumberFormat="1" applyFont="1" applyFill="1" applyBorder="1" applyAlignment="1" applyProtection="1">
      <alignment horizontal="center"/>
      <protection locked="0"/>
    </xf>
    <xf numFmtId="39" fontId="24" fillId="7" borderId="92" xfId="0" applyNumberFormat="1" applyFont="1" applyFill="1" applyBorder="1"/>
    <xf numFmtId="43" fontId="24" fillId="0" borderId="92" xfId="0" applyNumberFormat="1" applyFont="1" applyBorder="1" applyProtection="1">
      <protection locked="0"/>
    </xf>
    <xf numFmtId="44" fontId="24" fillId="7" borderId="92" xfId="0" applyNumberFormat="1" applyFont="1" applyFill="1" applyBorder="1"/>
    <xf numFmtId="44" fontId="24" fillId="14" borderId="92" xfId="1" applyFont="1" applyFill="1" applyBorder="1" applyProtection="1"/>
    <xf numFmtId="0" fontId="6" fillId="16" borderId="93" xfId="0" applyFont="1" applyFill="1" applyBorder="1" applyAlignment="1">
      <alignment horizontal="center"/>
    </xf>
    <xf numFmtId="0" fontId="6" fillId="16" borderId="94" xfId="0" applyFont="1" applyFill="1" applyBorder="1"/>
    <xf numFmtId="0" fontId="7" fillId="16" borderId="95" xfId="0" applyFont="1" applyFill="1" applyBorder="1"/>
    <xf numFmtId="0" fontId="7" fillId="16" borderId="96" xfId="0" applyFont="1" applyFill="1" applyBorder="1"/>
    <xf numFmtId="0" fontId="28" fillId="16" borderId="89" xfId="0" applyFont="1" applyFill="1" applyBorder="1" applyAlignment="1">
      <alignment horizontal="center" vertical="center" wrapText="1"/>
    </xf>
    <xf numFmtId="167" fontId="24" fillId="16" borderId="89" xfId="0" applyNumberFormat="1" applyFont="1" applyFill="1" applyBorder="1" applyAlignment="1" applyProtection="1">
      <alignment horizontal="center" wrapText="1"/>
      <protection locked="0"/>
    </xf>
    <xf numFmtId="167" fontId="24" fillId="16" borderId="89" xfId="0" applyNumberFormat="1" applyFont="1" applyFill="1" applyBorder="1" applyAlignment="1" applyProtection="1">
      <alignment horizontal="center"/>
      <protection locked="0"/>
    </xf>
    <xf numFmtId="0" fontId="7" fillId="0" borderId="9" xfId="0" applyFont="1" applyBorder="1"/>
    <xf numFmtId="44" fontId="24" fillId="7" borderId="98" xfId="0" applyNumberFormat="1" applyFont="1" applyFill="1" applyBorder="1"/>
    <xf numFmtId="44" fontId="24" fillId="7" borderId="99" xfId="0" applyNumberFormat="1" applyFont="1" applyFill="1" applyBorder="1"/>
    <xf numFmtId="0" fontId="33" fillId="12" borderId="0" xfId="0" applyFont="1" applyFill="1" applyAlignment="1">
      <alignment horizontal="left" vertical="top" wrapText="1"/>
    </xf>
    <xf numFmtId="0" fontId="5" fillId="0" borderId="82" xfId="0" applyFont="1" applyBorder="1"/>
    <xf numFmtId="0" fontId="3" fillId="0" borderId="82" xfId="0" applyFont="1" applyBorder="1"/>
    <xf numFmtId="171" fontId="24" fillId="14" borderId="82" xfId="1" applyNumberFormat="1" applyFont="1" applyFill="1" applyBorder="1" applyProtection="1"/>
    <xf numFmtId="167" fontId="24" fillId="12" borderId="82" xfId="0" applyNumberFormat="1" applyFont="1" applyFill="1" applyBorder="1" applyAlignment="1" applyProtection="1">
      <alignment horizontal="center" wrapText="1"/>
      <protection locked="0"/>
    </xf>
    <xf numFmtId="167" fontId="52" fillId="12" borderId="82" xfId="0" applyNumberFormat="1" applyFont="1" applyFill="1" applyBorder="1" applyAlignment="1" applyProtection="1">
      <alignment horizontal="center" wrapText="1"/>
      <protection locked="0"/>
    </xf>
    <xf numFmtId="167" fontId="24" fillId="12" borderId="82" xfId="0" applyNumberFormat="1" applyFont="1" applyFill="1" applyBorder="1" applyAlignment="1" applyProtection="1">
      <alignment horizontal="center"/>
      <protection locked="0"/>
    </xf>
    <xf numFmtId="43" fontId="24" fillId="0" borderId="82" xfId="0" applyNumberFormat="1" applyFont="1" applyBorder="1"/>
    <xf numFmtId="171" fontId="24" fillId="14" borderId="82" xfId="1" applyNumberFormat="1" applyFont="1" applyFill="1" applyBorder="1"/>
    <xf numFmtId="167" fontId="52" fillId="2" borderId="82" xfId="0" applyNumberFormat="1" applyFont="1" applyFill="1" applyBorder="1" applyAlignment="1" applyProtection="1">
      <alignment horizontal="center" wrapText="1"/>
      <protection locked="0"/>
    </xf>
    <xf numFmtId="0" fontId="5" fillId="17" borderId="82" xfId="0" applyFont="1" applyFill="1" applyBorder="1"/>
    <xf numFmtId="0" fontId="3" fillId="17" borderId="82" xfId="0" applyFont="1" applyFill="1" applyBorder="1"/>
    <xf numFmtId="167" fontId="24" fillId="17" borderId="82" xfId="0" applyNumberFormat="1" applyFont="1" applyFill="1" applyBorder="1" applyAlignment="1" applyProtection="1">
      <alignment horizontal="center" wrapText="1"/>
      <protection locked="0"/>
    </xf>
    <xf numFmtId="167" fontId="52" fillId="17" borderId="82" xfId="0" applyNumberFormat="1" applyFont="1" applyFill="1" applyBorder="1" applyAlignment="1" applyProtection="1">
      <alignment horizontal="center" wrapText="1"/>
      <protection locked="0"/>
    </xf>
    <xf numFmtId="167" fontId="24" fillId="17" borderId="82" xfId="0" applyNumberFormat="1" applyFont="1" applyFill="1" applyBorder="1" applyAlignment="1" applyProtection="1">
      <alignment horizontal="center"/>
      <protection locked="0"/>
    </xf>
    <xf numFmtId="0" fontId="16" fillId="0" borderId="82" xfId="0" applyFont="1" applyBorder="1" applyAlignment="1">
      <alignment horizontal="center" vertical="center" wrapText="1"/>
    </xf>
    <xf numFmtId="0" fontId="16" fillId="16" borderId="82" xfId="0" applyFont="1" applyFill="1" applyBorder="1" applyAlignment="1">
      <alignment horizontal="center" vertical="center" wrapText="1"/>
    </xf>
    <xf numFmtId="0" fontId="13" fillId="12" borderId="0" xfId="0" applyFont="1" applyFill="1"/>
    <xf numFmtId="0" fontId="13" fillId="12" borderId="0" xfId="0" applyFont="1" applyFill="1" applyAlignment="1">
      <alignment horizontal="left" vertical="top"/>
    </xf>
    <xf numFmtId="0" fontId="0" fillId="12" borderId="0" xfId="0" applyFill="1"/>
    <xf numFmtId="0" fontId="6" fillId="17" borderId="100" xfId="0" applyFont="1" applyFill="1" applyBorder="1"/>
    <xf numFmtId="0" fontId="5" fillId="17" borderId="101" xfId="0" applyFont="1" applyFill="1" applyBorder="1"/>
    <xf numFmtId="0" fontId="3" fillId="17" borderId="101" xfId="0" applyFont="1" applyFill="1" applyBorder="1"/>
    <xf numFmtId="0" fontId="25" fillId="17" borderId="101" xfId="0" applyFont="1" applyFill="1" applyBorder="1" applyProtection="1">
      <protection locked="0"/>
    </xf>
    <xf numFmtId="0" fontId="25" fillId="5" borderId="101" xfId="0" applyFont="1" applyFill="1" applyBorder="1" applyAlignment="1" applyProtection="1">
      <alignment horizontal="center"/>
      <protection locked="0"/>
    </xf>
    <xf numFmtId="0" fontId="16" fillId="16" borderId="101" xfId="0" applyFont="1" applyFill="1" applyBorder="1" applyAlignment="1">
      <alignment horizontal="center" vertical="center" wrapText="1"/>
    </xf>
    <xf numFmtId="167" fontId="24" fillId="17" borderId="101" xfId="0" applyNumberFormat="1" applyFont="1" applyFill="1" applyBorder="1" applyAlignment="1">
      <alignment horizontal="center" wrapText="1"/>
    </xf>
    <xf numFmtId="167" fontId="52" fillId="17" borderId="101" xfId="0" applyNumberFormat="1" applyFont="1" applyFill="1" applyBorder="1" applyAlignment="1">
      <alignment horizontal="center" wrapText="1"/>
    </xf>
    <xf numFmtId="167" fontId="24" fillId="17" borderId="101" xfId="0" applyNumberFormat="1" applyFont="1" applyFill="1" applyBorder="1" applyAlignment="1">
      <alignment horizontal="center"/>
    </xf>
    <xf numFmtId="39" fontId="24" fillId="7" borderId="101" xfId="0" applyNumberFormat="1" applyFont="1" applyFill="1" applyBorder="1"/>
    <xf numFmtId="43" fontId="24" fillId="0" borderId="101" xfId="0" applyNumberFormat="1" applyFont="1" applyBorder="1" applyProtection="1">
      <protection locked="0"/>
    </xf>
    <xf numFmtId="44" fontId="24" fillId="7" borderId="101" xfId="0" applyNumberFormat="1" applyFont="1" applyFill="1" applyBorder="1"/>
    <xf numFmtId="171" fontId="24" fillId="14" borderId="101" xfId="1" applyNumberFormat="1" applyFont="1" applyFill="1" applyBorder="1" applyProtection="1"/>
    <xf numFmtId="44" fontId="24" fillId="7" borderId="102" xfId="0" applyNumberFormat="1" applyFont="1" applyFill="1" applyBorder="1"/>
    <xf numFmtId="0" fontId="6" fillId="17" borderId="103" xfId="0" applyFont="1" applyFill="1" applyBorder="1"/>
    <xf numFmtId="44" fontId="24" fillId="7" borderId="104" xfId="0" applyNumberFormat="1" applyFont="1" applyFill="1" applyBorder="1"/>
    <xf numFmtId="0" fontId="6" fillId="17" borderId="105" xfId="0" applyFont="1" applyFill="1" applyBorder="1"/>
    <xf numFmtId="0" fontId="5" fillId="17" borderId="106" xfId="0" applyFont="1" applyFill="1" applyBorder="1"/>
    <xf numFmtId="0" fontId="3" fillId="17" borderId="106" xfId="0" applyFont="1" applyFill="1" applyBorder="1"/>
    <xf numFmtId="0" fontId="56" fillId="16" borderId="106" xfId="0" applyFont="1" applyFill="1" applyBorder="1" applyAlignment="1">
      <alignment horizontal="center" vertical="center" wrapText="1"/>
    </xf>
    <xf numFmtId="167" fontId="24" fillId="17" borderId="106" xfId="0" applyNumberFormat="1" applyFont="1" applyFill="1" applyBorder="1" applyAlignment="1" applyProtection="1">
      <alignment horizontal="center" wrapText="1"/>
      <protection locked="0"/>
    </xf>
    <xf numFmtId="167" fontId="52" fillId="17" borderId="106" xfId="0" applyNumberFormat="1" applyFont="1" applyFill="1" applyBorder="1" applyAlignment="1" applyProtection="1">
      <alignment horizontal="center" wrapText="1"/>
      <protection locked="0"/>
    </xf>
    <xf numFmtId="167" fontId="24" fillId="17" borderId="106" xfId="0" applyNumberFormat="1" applyFont="1" applyFill="1" applyBorder="1" applyAlignment="1" applyProtection="1">
      <alignment horizontal="center"/>
      <protection locked="0"/>
    </xf>
    <xf numFmtId="39" fontId="24" fillId="7" borderId="106" xfId="0" applyNumberFormat="1" applyFont="1" applyFill="1" applyBorder="1"/>
    <xf numFmtId="44" fontId="24" fillId="7" borderId="106" xfId="0" applyNumberFormat="1" applyFont="1" applyFill="1" applyBorder="1"/>
    <xf numFmtId="171" fontId="24" fillId="14" borderId="106" xfId="1" applyNumberFormat="1" applyFont="1" applyFill="1" applyBorder="1" applyProtection="1"/>
    <xf numFmtId="44" fontId="24" fillId="7" borderId="107" xfId="0" applyNumberFormat="1" applyFont="1" applyFill="1" applyBorder="1"/>
    <xf numFmtId="0" fontId="6" fillId="0" borderId="100" xfId="0" applyFont="1" applyBorder="1"/>
    <xf numFmtId="0" fontId="5" fillId="0" borderId="101" xfId="0" applyFont="1" applyBorder="1"/>
    <xf numFmtId="0" fontId="3" fillId="0" borderId="101" xfId="0" applyFont="1" applyBorder="1"/>
    <xf numFmtId="0" fontId="25" fillId="0" borderId="101" xfId="0" applyFont="1" applyBorder="1" applyProtection="1">
      <protection locked="0"/>
    </xf>
    <xf numFmtId="0" fontId="25" fillId="5" borderId="101" xfId="0" applyFont="1" applyFill="1" applyBorder="1" applyAlignment="1" applyProtection="1">
      <alignment horizontal="center" vertical="center"/>
      <protection locked="0"/>
    </xf>
    <xf numFmtId="0" fontId="16" fillId="0" borderId="101" xfId="0" applyFont="1" applyBorder="1" applyAlignment="1">
      <alignment horizontal="center" vertical="center" wrapText="1"/>
    </xf>
    <xf numFmtId="167" fontId="24" fillId="12" borderId="101" xfId="0" applyNumberFormat="1" applyFont="1" applyFill="1" applyBorder="1" applyAlignment="1">
      <alignment horizontal="center" wrapText="1"/>
    </xf>
    <xf numFmtId="167" fontId="52" fillId="12" borderId="101" xfId="0" applyNumberFormat="1" applyFont="1" applyFill="1" applyBorder="1" applyAlignment="1">
      <alignment horizontal="center" wrapText="1"/>
    </xf>
    <xf numFmtId="167" fontId="24" fillId="12" borderId="101" xfId="0" applyNumberFormat="1" applyFont="1" applyFill="1" applyBorder="1" applyAlignment="1">
      <alignment horizontal="center"/>
    </xf>
    <xf numFmtId="0" fontId="6" fillId="0" borderId="103" xfId="0" applyFont="1" applyBorder="1"/>
    <xf numFmtId="0" fontId="6" fillId="0" borderId="105" xfId="0" applyFont="1" applyBorder="1"/>
    <xf numFmtId="0" fontId="5" fillId="0" borderId="106" xfId="0" applyFont="1" applyBorder="1"/>
    <xf numFmtId="0" fontId="3" fillId="0" borderId="106" xfId="0" applyFont="1" applyBorder="1"/>
    <xf numFmtId="0" fontId="56" fillId="0" borderId="106" xfId="0" applyFont="1" applyBorder="1" applyAlignment="1">
      <alignment horizontal="center" vertical="center" wrapText="1"/>
    </xf>
    <xf numFmtId="167" fontId="24" fillId="2" borderId="106" xfId="0" applyNumberFormat="1" applyFont="1" applyFill="1" applyBorder="1" applyAlignment="1" applyProtection="1">
      <alignment horizontal="center" wrapText="1"/>
      <protection locked="0"/>
    </xf>
    <xf numFmtId="167" fontId="52" fillId="2" borderId="106" xfId="0" applyNumberFormat="1" applyFont="1" applyFill="1" applyBorder="1" applyAlignment="1" applyProtection="1">
      <alignment horizontal="center" wrapText="1"/>
      <protection locked="0"/>
    </xf>
    <xf numFmtId="167" fontId="24" fillId="2" borderId="106" xfId="0" applyNumberFormat="1" applyFont="1" applyFill="1" applyBorder="1" applyAlignment="1" applyProtection="1">
      <alignment horizontal="center"/>
      <protection locked="0"/>
    </xf>
    <xf numFmtId="43" fontId="24" fillId="7" borderId="106" xfId="0" applyNumberFormat="1" applyFont="1" applyFill="1" applyBorder="1" applyProtection="1">
      <protection locked="0"/>
    </xf>
    <xf numFmtId="0" fontId="3" fillId="12" borderId="0" xfId="0" applyFont="1" applyFill="1"/>
    <xf numFmtId="39" fontId="6" fillId="12" borderId="2" xfId="0" applyNumberFormat="1" applyFont="1" applyFill="1" applyBorder="1"/>
    <xf numFmtId="0" fontId="7" fillId="12" borderId="0" xfId="0" applyFont="1" applyFill="1"/>
    <xf numFmtId="0" fontId="7" fillId="12" borderId="2" xfId="0" applyFont="1" applyFill="1" applyBorder="1"/>
    <xf numFmtId="0" fontId="6" fillId="12" borderId="4" xfId="0" applyFont="1" applyFill="1" applyBorder="1" applyAlignment="1">
      <alignment vertical="center" wrapText="1"/>
    </xf>
    <xf numFmtId="0" fontId="7" fillId="12" borderId="4" xfId="0" applyFont="1" applyFill="1" applyBorder="1"/>
    <xf numFmtId="0" fontId="7" fillId="12" borderId="5" xfId="0" applyFont="1" applyFill="1" applyBorder="1"/>
    <xf numFmtId="2" fontId="6" fillId="12" borderId="0" xfId="0" applyNumberFormat="1" applyFont="1" applyFill="1" applyAlignment="1">
      <alignment wrapText="1"/>
    </xf>
    <xf numFmtId="0" fontId="18" fillId="12" borderId="0" xfId="0" applyFont="1" applyFill="1" applyAlignment="1">
      <alignment wrapText="1"/>
    </xf>
    <xf numFmtId="0" fontId="33" fillId="12" borderId="0" xfId="0" applyFont="1" applyFill="1" applyAlignment="1" applyProtection="1">
      <alignment vertical="top" wrapText="1" indent="1"/>
      <protection locked="0"/>
    </xf>
    <xf numFmtId="0" fontId="33" fillId="12" borderId="4" xfId="0" applyFont="1" applyFill="1" applyBorder="1" applyAlignment="1" applyProtection="1">
      <alignment vertical="top" wrapText="1" indent="1"/>
      <protection locked="0"/>
    </xf>
    <xf numFmtId="0" fontId="55" fillId="2" borderId="0" xfId="0" applyFont="1" applyFill="1"/>
    <xf numFmtId="0" fontId="55" fillId="12" borderId="0" xfId="0" applyFont="1" applyFill="1" applyAlignment="1">
      <alignment horizontal="center" vertical="top" wrapText="1" readingOrder="1"/>
    </xf>
    <xf numFmtId="0" fontId="55" fillId="11" borderId="17" xfId="0" applyFont="1" applyFill="1" applyBorder="1" applyAlignment="1">
      <alignment horizontal="left" vertical="top" wrapText="1" readingOrder="1"/>
    </xf>
    <xf numFmtId="0" fontId="24" fillId="11" borderId="22" xfId="0" applyFont="1" applyFill="1" applyBorder="1" applyAlignment="1">
      <alignment horizontal="left" vertical="top" wrapText="1" readingOrder="1"/>
    </xf>
    <xf numFmtId="0" fontId="24" fillId="11" borderId="28" xfId="0" applyFont="1" applyFill="1" applyBorder="1" applyAlignment="1">
      <alignment horizontal="left" vertical="top" wrapText="1" readingOrder="1"/>
    </xf>
    <xf numFmtId="0" fontId="24" fillId="11" borderId="3" xfId="0" applyFont="1" applyFill="1" applyBorder="1" applyAlignment="1">
      <alignment horizontal="left" vertical="top" wrapText="1" readingOrder="1"/>
    </xf>
    <xf numFmtId="0" fontId="24" fillId="11" borderId="4" xfId="0" applyFont="1" applyFill="1" applyBorder="1" applyAlignment="1">
      <alignment horizontal="left" vertical="top" wrapText="1" readingOrder="1"/>
    </xf>
    <xf numFmtId="0" fontId="24" fillId="11" borderId="5" xfId="0" applyFont="1" applyFill="1" applyBorder="1" applyAlignment="1">
      <alignment horizontal="left" vertical="top" wrapText="1" readingOrder="1"/>
    </xf>
    <xf numFmtId="0" fontId="25" fillId="11" borderId="17" xfId="0" applyFont="1" applyFill="1" applyBorder="1" applyAlignment="1">
      <alignment horizontal="left" vertical="top" wrapText="1"/>
    </xf>
    <xf numFmtId="0" fontId="25" fillId="11" borderId="22" xfId="0" applyFont="1" applyFill="1" applyBorder="1" applyAlignment="1">
      <alignment horizontal="left" vertical="top" wrapText="1"/>
    </xf>
    <xf numFmtId="0" fontId="25" fillId="11" borderId="28" xfId="0" applyFont="1" applyFill="1" applyBorder="1" applyAlignment="1">
      <alignment horizontal="left" vertical="top" wrapText="1"/>
    </xf>
    <xf numFmtId="0" fontId="25" fillId="11" borderId="3" xfId="0" applyFont="1" applyFill="1" applyBorder="1" applyAlignment="1">
      <alignment horizontal="left" vertical="top" wrapText="1"/>
    </xf>
    <xf numFmtId="0" fontId="25" fillId="11" borderId="4" xfId="0" applyFont="1" applyFill="1" applyBorder="1" applyAlignment="1">
      <alignment horizontal="left" vertical="top" wrapText="1"/>
    </xf>
    <xf numFmtId="0" fontId="25" fillId="11" borderId="5" xfId="0" applyFont="1" applyFill="1" applyBorder="1" applyAlignment="1">
      <alignment horizontal="left" vertical="top" wrapText="1"/>
    </xf>
    <xf numFmtId="0" fontId="6" fillId="2" borderId="4" xfId="0" applyFont="1" applyFill="1" applyBorder="1" applyAlignment="1">
      <alignment horizontal="center" vertical="center" wrapText="1"/>
    </xf>
    <xf numFmtId="0" fontId="6" fillId="2" borderId="4" xfId="0" applyFont="1" applyFill="1" applyBorder="1" applyAlignment="1">
      <alignment horizontal="center" vertical="center"/>
    </xf>
    <xf numFmtId="0" fontId="6" fillId="2" borderId="0" xfId="0" applyFont="1" applyFill="1" applyAlignment="1">
      <alignment horizontal="center" vertical="center"/>
    </xf>
    <xf numFmtId="49" fontId="16" fillId="6" borderId="8" xfId="0" applyNumberFormat="1" applyFont="1" applyFill="1" applyBorder="1" applyAlignment="1">
      <alignment horizontal="center"/>
    </xf>
    <xf numFmtId="0" fontId="4" fillId="6" borderId="8" xfId="0" applyFont="1" applyFill="1" applyBorder="1"/>
    <xf numFmtId="0" fontId="4" fillId="6" borderId="7" xfId="0" applyFont="1" applyFill="1" applyBorder="1"/>
    <xf numFmtId="0" fontId="16" fillId="6" borderId="77" xfId="0" applyFont="1" applyFill="1" applyBorder="1" applyAlignment="1">
      <alignment horizontal="center" vertical="center"/>
    </xf>
    <xf numFmtId="0" fontId="4" fillId="6" borderId="78" xfId="0" applyFont="1" applyFill="1" applyBorder="1" applyAlignment="1">
      <alignment horizontal="center" vertical="center"/>
    </xf>
    <xf numFmtId="0" fontId="4" fillId="6" borderId="79" xfId="0" applyFont="1" applyFill="1" applyBorder="1" applyAlignment="1">
      <alignment horizontal="center" vertical="center"/>
    </xf>
    <xf numFmtId="0" fontId="16" fillId="8" borderId="6" xfId="0" applyFont="1" applyFill="1" applyBorder="1" applyAlignment="1">
      <alignment horizontal="center" vertical="center"/>
    </xf>
    <xf numFmtId="0" fontId="4" fillId="8" borderId="6" xfId="0" applyFont="1" applyFill="1" applyBorder="1" applyAlignment="1">
      <alignment horizontal="center" vertical="center"/>
    </xf>
    <xf numFmtId="0" fontId="16" fillId="6" borderId="6" xfId="0" applyFont="1" applyFill="1" applyBorder="1" applyAlignment="1">
      <alignment horizontal="center"/>
    </xf>
    <xf numFmtId="0" fontId="4" fillId="6" borderId="6" xfId="0" applyFont="1" applyFill="1" applyBorder="1" applyAlignment="1">
      <alignment horizontal="center"/>
    </xf>
    <xf numFmtId="0" fontId="4" fillId="6" borderId="8" xfId="0" applyFont="1" applyFill="1" applyBorder="1" applyAlignment="1">
      <alignment horizontal="center"/>
    </xf>
    <xf numFmtId="0" fontId="4" fillId="6" borderId="7" xfId="0" applyFont="1" applyFill="1" applyBorder="1" applyAlignment="1">
      <alignment horizontal="center"/>
    </xf>
    <xf numFmtId="49" fontId="7" fillId="0" borderId="8" xfId="0" applyNumberFormat="1" applyFont="1" applyBorder="1" applyAlignment="1" applyProtection="1">
      <alignment horizontal="center"/>
      <protection locked="0"/>
    </xf>
    <xf numFmtId="0" fontId="7" fillId="0" borderId="8" xfId="0" applyFont="1" applyBorder="1" applyAlignment="1" applyProtection="1">
      <alignment horizontal="center"/>
      <protection locked="0"/>
    </xf>
    <xf numFmtId="0" fontId="7" fillId="0" borderId="7" xfId="0" applyFont="1" applyBorder="1" applyAlignment="1" applyProtection="1">
      <alignment horizontal="center"/>
      <protection locked="0"/>
    </xf>
    <xf numFmtId="0" fontId="7" fillId="0" borderId="16" xfId="0" applyFont="1" applyBorder="1" applyAlignment="1" applyProtection="1">
      <alignment horizontal="center"/>
      <protection locked="0"/>
    </xf>
    <xf numFmtId="0" fontId="17" fillId="0" borderId="8" xfId="0" applyFont="1" applyBorder="1" applyAlignment="1" applyProtection="1">
      <alignment horizontal="center"/>
      <protection locked="0"/>
    </xf>
    <xf numFmtId="0" fontId="17" fillId="0" borderId="7" xfId="0" applyFont="1" applyBorder="1" applyAlignment="1" applyProtection="1">
      <alignment horizontal="center"/>
      <protection locked="0"/>
    </xf>
    <xf numFmtId="0" fontId="7" fillId="0" borderId="3" xfId="0" applyFont="1" applyBorder="1" applyAlignment="1" applyProtection="1">
      <alignment horizontal="center"/>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56" fillId="13" borderId="6" xfId="0" applyFont="1" applyFill="1" applyBorder="1" applyAlignment="1">
      <alignment horizontal="center"/>
    </xf>
    <xf numFmtId="0" fontId="11" fillId="13" borderId="6" xfId="0" applyFont="1" applyFill="1" applyBorder="1" applyAlignment="1">
      <alignment horizontal="center"/>
    </xf>
    <xf numFmtId="0" fontId="7" fillId="0" borderId="6" xfId="0" applyFont="1" applyBorder="1" applyAlignment="1" applyProtection="1">
      <alignment horizontal="center"/>
      <protection locked="0"/>
    </xf>
    <xf numFmtId="0" fontId="0" fillId="0" borderId="6" xfId="0" applyBorder="1" applyAlignment="1" applyProtection="1">
      <alignment horizontal="center"/>
      <protection locked="0"/>
    </xf>
    <xf numFmtId="0" fontId="7" fillId="0" borderId="6" xfId="0" applyFont="1" applyBorder="1" applyAlignment="1" applyProtection="1">
      <alignment horizontal="center" vertical="top" wrapText="1"/>
      <protection locked="0"/>
    </xf>
    <xf numFmtId="0" fontId="39" fillId="11" borderId="0" xfId="0" applyFont="1" applyFill="1" applyAlignment="1">
      <alignment vertical="top" wrapText="1"/>
    </xf>
    <xf numFmtId="0" fontId="40" fillId="11" borderId="0" xfId="0" applyFont="1" applyFill="1" applyAlignment="1">
      <alignment vertical="top" wrapText="1"/>
    </xf>
    <xf numFmtId="0" fontId="16" fillId="6" borderId="16" xfId="0" applyFont="1" applyFill="1" applyBorder="1" applyAlignment="1">
      <alignment horizontal="center" vertical="center" wrapText="1"/>
    </xf>
    <xf numFmtId="0" fontId="16" fillId="6" borderId="8"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25" fillId="0" borderId="0" xfId="0" applyFont="1" applyAlignment="1">
      <alignment horizontal="left" vertical="top" wrapText="1" readingOrder="1"/>
    </xf>
    <xf numFmtId="0" fontId="4" fillId="4" borderId="3" xfId="0" applyFont="1" applyFill="1" applyBorder="1" applyAlignment="1">
      <alignment horizontal="left"/>
    </xf>
    <xf numFmtId="0" fontId="4" fillId="4" borderId="4" xfId="0" applyFont="1" applyFill="1" applyBorder="1" applyAlignment="1">
      <alignment horizontal="left"/>
    </xf>
    <xf numFmtId="0" fontId="4" fillId="4" borderId="5" xfId="0" applyFont="1" applyFill="1" applyBorder="1" applyAlignment="1">
      <alignment horizontal="left"/>
    </xf>
    <xf numFmtId="0" fontId="16" fillId="6" borderId="8" xfId="0" applyFont="1" applyFill="1" applyBorder="1" applyAlignment="1">
      <alignment horizontal="center"/>
    </xf>
    <xf numFmtId="0" fontId="16" fillId="6" borderId="7" xfId="0" applyFont="1" applyFill="1" applyBorder="1" applyAlignment="1">
      <alignment horizontal="center"/>
    </xf>
    <xf numFmtId="0" fontId="7" fillId="4" borderId="17" xfId="0" applyFont="1" applyFill="1" applyBorder="1" applyAlignment="1">
      <alignment horizontal="center"/>
    </xf>
    <xf numFmtId="0" fontId="7" fillId="4" borderId="22" xfId="0" applyFont="1" applyFill="1" applyBorder="1" applyAlignment="1">
      <alignment horizontal="center"/>
    </xf>
    <xf numFmtId="0" fontId="7" fillId="4" borderId="28" xfId="0" applyFont="1" applyFill="1" applyBorder="1" applyAlignment="1">
      <alignment horizontal="center"/>
    </xf>
    <xf numFmtId="165" fontId="7" fillId="0" borderId="16" xfId="0" applyNumberFormat="1" applyFont="1" applyBorder="1" applyAlignment="1" applyProtection="1">
      <alignment horizontal="center"/>
      <protection locked="0"/>
    </xf>
    <xf numFmtId="165" fontId="7" fillId="0" borderId="8" xfId="0" applyNumberFormat="1" applyFont="1" applyBorder="1" applyAlignment="1" applyProtection="1">
      <alignment horizontal="center"/>
      <protection locked="0"/>
    </xf>
    <xf numFmtId="165" fontId="7" fillId="0" borderId="7" xfId="0" applyNumberFormat="1" applyFont="1" applyBorder="1" applyAlignment="1" applyProtection="1">
      <alignment horizontal="center"/>
      <protection locked="0"/>
    </xf>
    <xf numFmtId="0" fontId="7" fillId="0" borderId="16" xfId="0" applyFont="1" applyBorder="1" applyAlignment="1" applyProtection="1">
      <alignment horizontal="left"/>
      <protection locked="0"/>
    </xf>
    <xf numFmtId="0" fontId="0" fillId="0" borderId="8" xfId="0" applyBorder="1" applyAlignment="1" applyProtection="1">
      <alignment horizontal="left"/>
      <protection locked="0"/>
    </xf>
    <xf numFmtId="0" fontId="16" fillId="3" borderId="22" xfId="0" applyFont="1" applyFill="1" applyBorder="1" applyAlignment="1">
      <alignment horizontal="center" vertical="center"/>
    </xf>
    <xf numFmtId="0" fontId="16" fillId="3" borderId="0" xfId="0" applyFont="1" applyFill="1" applyAlignment="1">
      <alignment horizontal="center" vertical="center"/>
    </xf>
    <xf numFmtId="0" fontId="16" fillId="3" borderId="2"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5" xfId="0" applyFont="1" applyFill="1" applyBorder="1" applyAlignment="1">
      <alignment horizontal="center" vertical="center"/>
    </xf>
    <xf numFmtId="0" fontId="7" fillId="0" borderId="6" xfId="0" applyFont="1" applyBorder="1" applyAlignment="1" applyProtection="1">
      <alignment horizontal="center" wrapText="1"/>
      <protection locked="0"/>
    </xf>
    <xf numFmtId="0" fontId="13" fillId="2" borderId="16" xfId="0" applyFont="1" applyFill="1" applyBorder="1" applyAlignment="1">
      <alignment horizontal="center"/>
    </xf>
    <xf numFmtId="0" fontId="13" fillId="2" borderId="8" xfId="0" applyFont="1" applyFill="1" applyBorder="1" applyAlignment="1">
      <alignment horizontal="center"/>
    </xf>
    <xf numFmtId="0" fontId="13" fillId="2" borderId="7" xfId="0" applyFont="1" applyFill="1" applyBorder="1" applyAlignment="1">
      <alignment horizontal="center"/>
    </xf>
    <xf numFmtId="0" fontId="14" fillId="11" borderId="1" xfId="0" applyFont="1" applyFill="1" applyBorder="1" applyAlignment="1">
      <alignment horizontal="left" vertical="top" wrapText="1"/>
    </xf>
    <xf numFmtId="0" fontId="14" fillId="11" borderId="0" xfId="0" applyFont="1" applyFill="1" applyAlignment="1">
      <alignment horizontal="left" vertical="top" wrapText="1"/>
    </xf>
    <xf numFmtId="165" fontId="16" fillId="3" borderId="16" xfId="0" applyNumberFormat="1" applyFont="1" applyFill="1" applyBorder="1" applyAlignment="1">
      <alignment horizontal="center"/>
    </xf>
    <xf numFmtId="165" fontId="16" fillId="3" borderId="8" xfId="0" applyNumberFormat="1" applyFont="1" applyFill="1" applyBorder="1" applyAlignment="1">
      <alignment horizontal="center"/>
    </xf>
    <xf numFmtId="165" fontId="16" fillId="3" borderId="7" xfId="0" applyNumberFormat="1" applyFont="1" applyFill="1" applyBorder="1" applyAlignment="1">
      <alignment horizontal="center"/>
    </xf>
    <xf numFmtId="0" fontId="55" fillId="11" borderId="85" xfId="0" applyFont="1" applyFill="1" applyBorder="1" applyAlignment="1">
      <alignment horizontal="center" vertical="top" wrapText="1" readingOrder="1"/>
    </xf>
    <xf numFmtId="0" fontId="55" fillId="11" borderId="80" xfId="0" applyFont="1" applyFill="1" applyBorder="1" applyAlignment="1">
      <alignment horizontal="center" vertical="top" wrapText="1" readingOrder="1"/>
    </xf>
    <xf numFmtId="0" fontId="55" fillId="11" borderId="81" xfId="0" applyFont="1" applyFill="1" applyBorder="1" applyAlignment="1">
      <alignment horizontal="center" vertical="top" wrapText="1" readingOrder="1"/>
    </xf>
    <xf numFmtId="0" fontId="55" fillId="11" borderId="86" xfId="0" applyFont="1" applyFill="1" applyBorder="1" applyAlignment="1">
      <alignment horizontal="center" vertical="top" wrapText="1" readingOrder="1"/>
    </xf>
    <xf numFmtId="0" fontId="55" fillId="11" borderId="76" xfId="0" applyFont="1" applyFill="1" applyBorder="1" applyAlignment="1">
      <alignment horizontal="center" vertical="top" wrapText="1" readingOrder="1"/>
    </xf>
    <xf numFmtId="0" fontId="55" fillId="11" borderId="87" xfId="0" applyFont="1" applyFill="1" applyBorder="1" applyAlignment="1">
      <alignment horizontal="center" vertical="top" wrapText="1" readingOrder="1"/>
    </xf>
    <xf numFmtId="0" fontId="22" fillId="0" borderId="0" xfId="0" applyFont="1" applyAlignment="1">
      <alignment horizontal="center"/>
    </xf>
    <xf numFmtId="0" fontId="10" fillId="0" borderId="4" xfId="0" applyFont="1" applyBorder="1" applyAlignment="1">
      <alignment horizontal="center"/>
    </xf>
    <xf numFmtId="0" fontId="10" fillId="13" borderId="17" xfId="0" applyFont="1" applyFill="1" applyBorder="1" applyAlignment="1">
      <alignment horizontal="center" vertical="center" wrapText="1"/>
    </xf>
    <xf numFmtId="0" fontId="10" fillId="13" borderId="22" xfId="0" applyFont="1" applyFill="1" applyBorder="1" applyAlignment="1">
      <alignment horizontal="center" vertical="center"/>
    </xf>
    <xf numFmtId="0" fontId="10" fillId="13" borderId="1" xfId="0" applyFont="1" applyFill="1" applyBorder="1" applyAlignment="1">
      <alignment horizontal="center" vertical="center" wrapText="1"/>
    </xf>
    <xf numFmtId="0" fontId="10" fillId="13" borderId="0" xfId="0" applyFont="1" applyFill="1" applyAlignment="1">
      <alignment horizontal="center" vertical="center"/>
    </xf>
    <xf numFmtId="0" fontId="10" fillId="13" borderId="3" xfId="0" applyFont="1" applyFill="1" applyBorder="1" applyAlignment="1">
      <alignment horizontal="center" vertical="center"/>
    </xf>
    <xf numFmtId="0" fontId="10" fillId="13" borderId="4" xfId="0" applyFont="1" applyFill="1" applyBorder="1" applyAlignment="1">
      <alignment horizontal="center" vertical="center"/>
    </xf>
    <xf numFmtId="0" fontId="10" fillId="6" borderId="16" xfId="0" applyFont="1" applyFill="1" applyBorder="1" applyAlignment="1">
      <alignment horizontal="center" vertical="center"/>
    </xf>
    <xf numFmtId="0" fontId="10" fillId="6" borderId="8" xfId="0" applyFont="1" applyFill="1" applyBorder="1" applyAlignment="1">
      <alignment horizontal="center" vertical="center"/>
    </xf>
    <xf numFmtId="0" fontId="10" fillId="6" borderId="7" xfId="0" applyFont="1" applyFill="1" applyBorder="1" applyAlignment="1">
      <alignment horizontal="center" vertical="center"/>
    </xf>
    <xf numFmtId="49" fontId="17" fillId="7" borderId="16" xfId="0" applyNumberFormat="1" applyFont="1" applyFill="1" applyBorder="1" applyAlignment="1">
      <alignment horizontal="center" vertical="center"/>
    </xf>
    <xf numFmtId="0" fontId="17" fillId="7" borderId="8" xfId="0" applyFont="1" applyFill="1" applyBorder="1" applyAlignment="1">
      <alignment horizontal="center" vertical="center"/>
    </xf>
    <xf numFmtId="0" fontId="17" fillId="7" borderId="7" xfId="0" applyFont="1" applyFill="1" applyBorder="1" applyAlignment="1">
      <alignment horizontal="center" vertical="center"/>
    </xf>
    <xf numFmtId="14" fontId="17" fillId="7" borderId="8" xfId="0" applyNumberFormat="1" applyFont="1" applyFill="1" applyBorder="1" applyAlignment="1">
      <alignment horizontal="center" vertical="center"/>
    </xf>
    <xf numFmtId="14" fontId="17" fillId="7" borderId="7" xfId="0" applyNumberFormat="1" applyFont="1" applyFill="1" applyBorder="1" applyAlignment="1">
      <alignment horizontal="center" vertical="center"/>
    </xf>
    <xf numFmtId="0" fontId="17" fillId="13" borderId="6" xfId="0" applyFont="1" applyFill="1" applyBorder="1" applyAlignment="1" applyProtection="1">
      <alignment horizontal="center" vertical="center"/>
      <protection locked="0"/>
    </xf>
    <xf numFmtId="0" fontId="17" fillId="13" borderId="6" xfId="0" applyFont="1" applyFill="1" applyBorder="1" applyAlignment="1">
      <alignment horizontal="center" vertical="center"/>
    </xf>
    <xf numFmtId="14" fontId="15" fillId="7" borderId="8" xfId="0" applyNumberFormat="1" applyFont="1" applyFill="1" applyBorder="1" applyAlignment="1">
      <alignment horizontal="center" vertical="center"/>
    </xf>
    <xf numFmtId="14" fontId="15" fillId="7" borderId="7" xfId="0" applyNumberFormat="1" applyFont="1" applyFill="1" applyBorder="1" applyAlignment="1">
      <alignment horizontal="center" vertical="center"/>
    </xf>
    <xf numFmtId="0" fontId="15" fillId="15" borderId="3" xfId="0" applyFont="1" applyFill="1" applyBorder="1" applyAlignment="1" applyProtection="1">
      <alignment horizontal="left" vertical="center"/>
      <protection locked="0"/>
    </xf>
    <xf numFmtId="0" fontId="0" fillId="15" borderId="4" xfId="0" applyFill="1" applyBorder="1" applyAlignment="1">
      <alignment horizontal="left" vertical="center"/>
    </xf>
    <xf numFmtId="0" fontId="0" fillId="15" borderId="5" xfId="0" applyFill="1" applyBorder="1" applyAlignment="1">
      <alignment horizontal="left" vertical="center"/>
    </xf>
    <xf numFmtId="176" fontId="10" fillId="7" borderId="28" xfId="0" applyNumberFormat="1" applyFont="1" applyFill="1" applyBorder="1" applyAlignment="1">
      <alignment horizontal="left"/>
    </xf>
    <xf numFmtId="176" fontId="10" fillId="7" borderId="15" xfId="0" applyNumberFormat="1" applyFont="1" applyFill="1" applyBorder="1" applyAlignment="1">
      <alignment horizontal="left"/>
    </xf>
    <xf numFmtId="0" fontId="15" fillId="0" borderId="16" xfId="0" applyFont="1" applyBorder="1" applyAlignment="1" applyProtection="1">
      <alignment horizontal="left"/>
      <protection locked="0"/>
    </xf>
    <xf numFmtId="0" fontId="15" fillId="0" borderId="8" xfId="0" applyFont="1" applyBorder="1" applyAlignment="1" applyProtection="1">
      <alignment horizontal="left"/>
      <protection locked="0"/>
    </xf>
    <xf numFmtId="0" fontId="15" fillId="0" borderId="7" xfId="0" applyFont="1" applyBorder="1" applyAlignment="1" applyProtection="1">
      <alignment horizontal="left"/>
      <protection locked="0"/>
    </xf>
    <xf numFmtId="0" fontId="33" fillId="14" borderId="17" xfId="0" applyFont="1" applyFill="1" applyBorder="1" applyAlignment="1">
      <alignment horizontal="left" vertical="top" wrapText="1"/>
    </xf>
    <xf numFmtId="0" fontId="33" fillId="14" borderId="22" xfId="0" applyFont="1" applyFill="1" applyBorder="1" applyAlignment="1">
      <alignment horizontal="left" vertical="top" wrapText="1"/>
    </xf>
    <xf numFmtId="0" fontId="33" fillId="14" borderId="28" xfId="0" applyFont="1" applyFill="1" applyBorder="1" applyAlignment="1">
      <alignment horizontal="left" vertical="top" wrapText="1"/>
    </xf>
    <xf numFmtId="0" fontId="33" fillId="14" borderId="1" xfId="0" applyFont="1" applyFill="1" applyBorder="1" applyAlignment="1">
      <alignment horizontal="left" vertical="top" wrapText="1"/>
    </xf>
    <xf numFmtId="0" fontId="33" fillId="14" borderId="0" xfId="0" applyFont="1" applyFill="1" applyAlignment="1">
      <alignment horizontal="left" vertical="top" wrapText="1"/>
    </xf>
    <xf numFmtId="0" fontId="33" fillId="14" borderId="2" xfId="0" applyFont="1" applyFill="1" applyBorder="1" applyAlignment="1">
      <alignment horizontal="left" vertical="top" wrapText="1"/>
    </xf>
    <xf numFmtId="0" fontId="33" fillId="14" borderId="3" xfId="0" applyFont="1" applyFill="1" applyBorder="1" applyAlignment="1">
      <alignment horizontal="left" vertical="top" wrapText="1"/>
    </xf>
    <xf numFmtId="0" fontId="33" fillId="14" borderId="4" xfId="0" applyFont="1" applyFill="1" applyBorder="1" applyAlignment="1">
      <alignment horizontal="left" vertical="top" wrapText="1"/>
    </xf>
    <xf numFmtId="0" fontId="33" fillId="14" borderId="5" xfId="0" applyFont="1" applyFill="1" applyBorder="1" applyAlignment="1">
      <alignment horizontal="left" vertical="top" wrapText="1"/>
    </xf>
    <xf numFmtId="0" fontId="17" fillId="0" borderId="6" xfId="0" applyFont="1" applyBorder="1" applyAlignment="1" applyProtection="1">
      <alignment horizontal="left" vertical="center"/>
      <protection locked="0"/>
    </xf>
    <xf numFmtId="0" fontId="0" fillId="0" borderId="6" xfId="0" applyBorder="1" applyAlignment="1" applyProtection="1">
      <alignment horizontal="left" vertical="center"/>
      <protection locked="0"/>
    </xf>
    <xf numFmtId="44" fontId="21" fillId="7" borderId="16" xfId="0" applyNumberFormat="1" applyFont="1" applyFill="1" applyBorder="1" applyAlignment="1">
      <alignment horizontal="center"/>
    </xf>
    <xf numFmtId="44" fontId="21" fillId="7" borderId="8" xfId="0" applyNumberFormat="1" applyFont="1" applyFill="1" applyBorder="1" applyAlignment="1">
      <alignment horizontal="center"/>
    </xf>
    <xf numFmtId="44" fontId="21" fillId="7" borderId="7" xfId="0" applyNumberFormat="1" applyFont="1" applyFill="1" applyBorder="1" applyAlignment="1">
      <alignment horizontal="center"/>
    </xf>
    <xf numFmtId="0" fontId="10" fillId="6" borderId="15" xfId="0" applyFont="1" applyFill="1" applyBorder="1" applyAlignment="1">
      <alignment horizontal="center" vertical="center"/>
    </xf>
    <xf numFmtId="0" fontId="10" fillId="6" borderId="9" xfId="0" applyFont="1" applyFill="1" applyBorder="1" applyAlignment="1">
      <alignment horizontal="center" vertical="center"/>
    </xf>
    <xf numFmtId="0" fontId="15" fillId="7" borderId="6" xfId="0" applyFont="1" applyFill="1" applyBorder="1" applyAlignment="1">
      <alignment horizontal="center" vertical="center" wrapText="1"/>
    </xf>
    <xf numFmtId="169" fontId="7" fillId="7" borderId="6" xfId="0" applyNumberFormat="1" applyFont="1" applyFill="1" applyBorder="1" applyAlignment="1">
      <alignment horizontal="center" vertical="center"/>
    </xf>
    <xf numFmtId="169" fontId="7" fillId="7" borderId="16" xfId="0" applyNumberFormat="1" applyFont="1" applyFill="1" applyBorder="1" applyAlignment="1">
      <alignment horizontal="center" vertical="center"/>
    </xf>
    <xf numFmtId="169" fontId="7" fillId="7" borderId="8" xfId="0" applyNumberFormat="1" applyFont="1" applyFill="1" applyBorder="1" applyAlignment="1">
      <alignment horizontal="center" vertical="center"/>
    </xf>
    <xf numFmtId="0" fontId="15" fillId="15" borderId="17" xfId="0" applyFont="1" applyFill="1" applyBorder="1" applyAlignment="1" applyProtection="1">
      <alignment horizontal="left"/>
      <protection locked="0"/>
    </xf>
    <xf numFmtId="0" fontId="0" fillId="15" borderId="22" xfId="0" applyFill="1" applyBorder="1" applyAlignment="1">
      <alignment horizontal="left"/>
    </xf>
    <xf numFmtId="0" fontId="0" fillId="15" borderId="28" xfId="0" applyFill="1" applyBorder="1" applyAlignment="1">
      <alignment horizontal="left"/>
    </xf>
    <xf numFmtId="0" fontId="14" fillId="6" borderId="6" xfId="0" applyFont="1" applyFill="1" applyBorder="1" applyAlignment="1">
      <alignment horizontal="center" vertical="center"/>
    </xf>
    <xf numFmtId="0" fontId="17" fillId="0" borderId="0" xfId="0" applyFont="1"/>
    <xf numFmtId="0" fontId="0" fillId="0" borderId="6" xfId="0" applyBorder="1" applyAlignment="1">
      <alignment horizontal="center"/>
    </xf>
    <xf numFmtId="0" fontId="0" fillId="0" borderId="6" xfId="0" applyBorder="1" applyAlignment="1">
      <alignment horizontal="center" vertical="center"/>
    </xf>
    <xf numFmtId="0" fontId="11" fillId="0" borderId="6" xfId="0" applyFont="1" applyBorder="1" applyAlignment="1">
      <alignment horizontal="center" wrapText="1"/>
    </xf>
    <xf numFmtId="0" fontId="11" fillId="0" borderId="15" xfId="0" applyFont="1" applyBorder="1" applyAlignment="1">
      <alignment horizontal="center" wrapText="1"/>
    </xf>
    <xf numFmtId="0" fontId="15" fillId="0" borderId="16" xfId="0" applyFont="1" applyBorder="1" applyAlignment="1" applyProtection="1">
      <alignment horizontal="left" vertical="center"/>
      <protection locked="0"/>
    </xf>
    <xf numFmtId="0" fontId="15" fillId="0" borderId="8" xfId="0" applyFont="1" applyBorder="1" applyAlignment="1" applyProtection="1">
      <alignment horizontal="left" vertical="center"/>
      <protection locked="0"/>
    </xf>
    <xf numFmtId="0" fontId="15" fillId="0" borderId="7" xfId="0" applyFont="1" applyBorder="1" applyAlignment="1" applyProtection="1">
      <alignment horizontal="left" vertical="center"/>
      <protection locked="0"/>
    </xf>
    <xf numFmtId="0" fontId="11" fillId="0" borderId="9" xfId="0" applyFont="1" applyBorder="1" applyAlignment="1" applyProtection="1">
      <alignment horizontal="center" vertical="center"/>
      <protection locked="0"/>
    </xf>
    <xf numFmtId="0" fontId="10" fillId="6" borderId="17" xfId="0" applyFont="1" applyFill="1" applyBorder="1" applyAlignment="1">
      <alignment horizontal="left" vertical="center" wrapText="1"/>
    </xf>
    <xf numFmtId="0" fontId="10" fillId="6" borderId="22" xfId="0" applyFont="1" applyFill="1" applyBorder="1" applyAlignment="1">
      <alignment horizontal="left" vertical="center" wrapText="1"/>
    </xf>
    <xf numFmtId="0" fontId="10" fillId="6" borderId="28" xfId="0" applyFont="1" applyFill="1" applyBorder="1" applyAlignment="1">
      <alignment horizontal="left" vertical="center" wrapText="1"/>
    </xf>
    <xf numFmtId="0" fontId="10" fillId="6" borderId="1" xfId="0" applyFont="1" applyFill="1" applyBorder="1" applyAlignment="1">
      <alignment horizontal="left" vertical="center" wrapText="1"/>
    </xf>
    <xf numFmtId="0" fontId="10" fillId="6" borderId="0" xfId="0" applyFont="1" applyFill="1" applyAlignment="1">
      <alignment horizontal="left" vertical="center" wrapText="1"/>
    </xf>
    <xf numFmtId="0" fontId="10" fillId="6" borderId="2" xfId="0" applyFont="1" applyFill="1" applyBorder="1" applyAlignment="1">
      <alignment horizontal="left" vertical="center" wrapText="1"/>
    </xf>
    <xf numFmtId="0" fontId="15" fillId="0" borderId="4" xfId="0" applyFont="1" applyBorder="1" applyAlignment="1" applyProtection="1">
      <alignment horizontal="left"/>
      <protection locked="0"/>
    </xf>
    <xf numFmtId="0" fontId="10" fillId="6" borderId="77" xfId="0" applyFont="1" applyFill="1" applyBorder="1" applyAlignment="1">
      <alignment horizontal="right"/>
    </xf>
    <xf numFmtId="0" fontId="17" fillId="6" borderId="78" xfId="0" applyFont="1" applyFill="1" applyBorder="1"/>
    <xf numFmtId="0" fontId="17" fillId="6" borderId="79" xfId="0" applyFont="1" applyFill="1" applyBorder="1"/>
    <xf numFmtId="0" fontId="10" fillId="6" borderId="3" xfId="3" applyFont="1" applyFill="1" applyBorder="1" applyAlignment="1">
      <alignment horizontal="left" vertical="center"/>
    </xf>
    <xf numFmtId="0" fontId="10" fillId="6" borderId="8" xfId="3" applyFont="1" applyFill="1" applyBorder="1" applyAlignment="1">
      <alignment horizontal="left" vertical="center"/>
    </xf>
    <xf numFmtId="0" fontId="10" fillId="6" borderId="4" xfId="3" applyFont="1" applyFill="1" applyBorder="1" applyAlignment="1">
      <alignment horizontal="left" vertical="center"/>
    </xf>
    <xf numFmtId="0" fontId="10" fillId="6" borderId="5" xfId="3" applyFont="1" applyFill="1" applyBorder="1" applyAlignment="1">
      <alignment horizontal="left" vertical="center"/>
    </xf>
    <xf numFmtId="0" fontId="15" fillId="15" borderId="1" xfId="0" applyFont="1" applyFill="1" applyBorder="1" applyAlignment="1" applyProtection="1">
      <alignment horizontal="left"/>
      <protection locked="0"/>
    </xf>
    <xf numFmtId="0" fontId="0" fillId="15" borderId="0" xfId="0" applyFill="1" applyAlignment="1">
      <alignment horizontal="left"/>
    </xf>
    <xf numFmtId="0" fontId="0" fillId="15" borderId="2" xfId="0" applyFill="1" applyBorder="1" applyAlignment="1">
      <alignment horizontal="left"/>
    </xf>
    <xf numFmtId="0" fontId="15" fillId="0" borderId="78" xfId="0" applyFont="1" applyBorder="1" applyAlignment="1" applyProtection="1">
      <alignment horizontal="left" indent="1"/>
      <protection locked="0"/>
    </xf>
    <xf numFmtId="0" fontId="15" fillId="0" borderId="79" xfId="0" applyFont="1" applyBorder="1" applyAlignment="1" applyProtection="1">
      <alignment horizontal="left" indent="1"/>
      <protection locked="0"/>
    </xf>
    <xf numFmtId="0" fontId="15" fillId="0" borderId="78" xfId="0" applyFont="1" applyBorder="1" applyAlignment="1">
      <alignment horizontal="left" wrapText="1"/>
    </xf>
    <xf numFmtId="0" fontId="0" fillId="0" borderId="78" xfId="0" applyBorder="1" applyAlignment="1">
      <alignment horizontal="left" wrapText="1"/>
    </xf>
    <xf numFmtId="0" fontId="0" fillId="0" borderId="80" xfId="0" applyBorder="1" applyAlignment="1">
      <alignment horizontal="left" wrapText="1"/>
    </xf>
    <xf numFmtId="0" fontId="14" fillId="0" borderId="0" xfId="0" applyFont="1" applyAlignment="1">
      <alignment vertical="top" wrapText="1"/>
    </xf>
    <xf numFmtId="0" fontId="15" fillId="11" borderId="17" xfId="0" applyFont="1" applyFill="1" applyBorder="1" applyAlignment="1">
      <alignment horizontal="center" vertical="top" wrapText="1"/>
    </xf>
    <xf numFmtId="0" fontId="15" fillId="11" borderId="22" xfId="0" applyFont="1" applyFill="1" applyBorder="1" applyAlignment="1">
      <alignment horizontal="center" vertical="top" wrapText="1"/>
    </xf>
    <xf numFmtId="0" fontId="15" fillId="11" borderId="28" xfId="0" applyFont="1" applyFill="1" applyBorder="1" applyAlignment="1">
      <alignment horizontal="center" vertical="top" wrapText="1"/>
    </xf>
    <xf numFmtId="0" fontId="15" fillId="11" borderId="1" xfId="0" applyFont="1" applyFill="1" applyBorder="1" applyAlignment="1">
      <alignment horizontal="center" vertical="top" wrapText="1"/>
    </xf>
    <xf numFmtId="0" fontId="15" fillId="11" borderId="0" xfId="0" applyFont="1" applyFill="1" applyAlignment="1">
      <alignment horizontal="center" vertical="top" wrapText="1"/>
    </xf>
    <xf numFmtId="0" fontId="15" fillId="11" borderId="2" xfId="0" applyFont="1" applyFill="1" applyBorder="1" applyAlignment="1">
      <alignment horizontal="center" vertical="top" wrapText="1"/>
    </xf>
    <xf numFmtId="0" fontId="15" fillId="11" borderId="3" xfId="0" applyFont="1" applyFill="1" applyBorder="1" applyAlignment="1">
      <alignment horizontal="center" vertical="top" wrapText="1"/>
    </xf>
    <xf numFmtId="0" fontId="15" fillId="11" borderId="4" xfId="0" applyFont="1" applyFill="1" applyBorder="1" applyAlignment="1">
      <alignment horizontal="center" vertical="top" wrapText="1"/>
    </xf>
    <xf numFmtId="0" fontId="15" fillId="11" borderId="5" xfId="0" applyFont="1" applyFill="1" applyBorder="1" applyAlignment="1">
      <alignment horizontal="center" vertical="top" wrapText="1"/>
    </xf>
    <xf numFmtId="0" fontId="15" fillId="11" borderId="17" xfId="0" applyFont="1" applyFill="1" applyBorder="1" applyAlignment="1">
      <alignment horizontal="left" vertical="center" wrapText="1"/>
    </xf>
    <xf numFmtId="0" fontId="17" fillId="11" borderId="22" xfId="0" applyFont="1" applyFill="1" applyBorder="1" applyAlignment="1">
      <alignment vertical="center" wrapText="1"/>
    </xf>
    <xf numFmtId="0" fontId="17" fillId="11" borderId="28" xfId="0" applyFont="1" applyFill="1" applyBorder="1" applyAlignment="1">
      <alignment vertical="center" wrapText="1"/>
    </xf>
    <xf numFmtId="0" fontId="17" fillId="11" borderId="1" xfId="0" applyFont="1" applyFill="1" applyBorder="1" applyAlignment="1">
      <alignment vertical="center" wrapText="1"/>
    </xf>
    <xf numFmtId="0" fontId="17" fillId="11" borderId="0" xfId="0" applyFont="1" applyFill="1" applyAlignment="1">
      <alignment vertical="center" wrapText="1"/>
    </xf>
    <xf numFmtId="0" fontId="17" fillId="11" borderId="2" xfId="0" applyFont="1" applyFill="1" applyBorder="1" applyAlignment="1">
      <alignment vertical="center" wrapText="1"/>
    </xf>
    <xf numFmtId="0" fontId="17" fillId="11" borderId="3" xfId="0" applyFont="1" applyFill="1" applyBorder="1" applyAlignment="1">
      <alignment vertical="center" wrapText="1"/>
    </xf>
    <xf numFmtId="0" fontId="17" fillId="11" borderId="4" xfId="0" applyFont="1" applyFill="1" applyBorder="1" applyAlignment="1">
      <alignment vertical="center" wrapText="1"/>
    </xf>
    <xf numFmtId="0" fontId="17" fillId="11" borderId="5" xfId="0" applyFont="1" applyFill="1" applyBorder="1" applyAlignment="1">
      <alignment vertical="center" wrapText="1"/>
    </xf>
    <xf numFmtId="0" fontId="14" fillId="0" borderId="0" xfId="0" applyFont="1" applyAlignment="1">
      <alignment horizontal="right"/>
    </xf>
    <xf numFmtId="44" fontId="14" fillId="7" borderId="16" xfId="0" applyNumberFormat="1" applyFont="1" applyFill="1" applyBorder="1" applyAlignment="1">
      <alignment horizontal="center"/>
    </xf>
    <xf numFmtId="44" fontId="14" fillId="7" borderId="8" xfId="0" applyNumberFormat="1" applyFont="1" applyFill="1" applyBorder="1" applyAlignment="1">
      <alignment horizontal="center"/>
    </xf>
    <xf numFmtId="44" fontId="14" fillId="7" borderId="7" xfId="0" applyNumberFormat="1" applyFont="1" applyFill="1" applyBorder="1" applyAlignment="1">
      <alignment horizontal="center"/>
    </xf>
    <xf numFmtId="176" fontId="10" fillId="7" borderId="0" xfId="0" applyNumberFormat="1" applyFont="1" applyFill="1" applyAlignment="1">
      <alignment horizontal="left"/>
    </xf>
    <xf numFmtId="176" fontId="10" fillId="7" borderId="2" xfId="0" applyNumberFormat="1" applyFont="1" applyFill="1" applyBorder="1" applyAlignment="1">
      <alignment horizontal="left"/>
    </xf>
    <xf numFmtId="0" fontId="46" fillId="11" borderId="17" xfId="0" applyFont="1" applyFill="1" applyBorder="1" applyAlignment="1">
      <alignment vertical="top" wrapText="1"/>
    </xf>
    <xf numFmtId="0" fontId="46" fillId="11" borderId="22" xfId="0" applyFont="1" applyFill="1" applyBorder="1" applyAlignment="1">
      <alignment vertical="top" wrapText="1"/>
    </xf>
    <xf numFmtId="0" fontId="46" fillId="11" borderId="28" xfId="0" applyFont="1" applyFill="1" applyBorder="1" applyAlignment="1">
      <alignment vertical="top" wrapText="1"/>
    </xf>
    <xf numFmtId="0" fontId="46" fillId="11" borderId="1" xfId="0" applyFont="1" applyFill="1" applyBorder="1" applyAlignment="1">
      <alignment vertical="top" wrapText="1"/>
    </xf>
    <xf numFmtId="0" fontId="46" fillId="11" borderId="0" xfId="0" applyFont="1" applyFill="1" applyAlignment="1">
      <alignment vertical="top" wrapText="1"/>
    </xf>
    <xf numFmtId="0" fontId="46" fillId="11" borderId="2" xfId="0" applyFont="1" applyFill="1" applyBorder="1" applyAlignment="1">
      <alignment vertical="top" wrapText="1"/>
    </xf>
    <xf numFmtId="0" fontId="46" fillId="11" borderId="3" xfId="0" applyFont="1" applyFill="1" applyBorder="1" applyAlignment="1">
      <alignment vertical="top" wrapText="1"/>
    </xf>
    <xf numFmtId="0" fontId="46" fillId="11" borderId="4" xfId="0" applyFont="1" applyFill="1" applyBorder="1" applyAlignment="1">
      <alignment vertical="top" wrapText="1"/>
    </xf>
    <xf numFmtId="0" fontId="46" fillId="11" borderId="5" xfId="0" applyFont="1" applyFill="1" applyBorder="1" applyAlignment="1">
      <alignment vertical="top" wrapText="1"/>
    </xf>
    <xf numFmtId="0" fontId="11" fillId="0" borderId="17" xfId="0" applyFont="1" applyBorder="1" applyAlignment="1" applyProtection="1">
      <alignment horizontal="center" vertical="top" wrapText="1"/>
      <protection locked="0"/>
    </xf>
    <xf numFmtId="0" fontId="11" fillId="0" borderId="22" xfId="0" applyFont="1" applyBorder="1" applyAlignment="1" applyProtection="1">
      <alignment horizontal="center" vertical="top" wrapText="1"/>
      <protection locked="0"/>
    </xf>
    <xf numFmtId="0" fontId="11" fillId="0" borderId="28" xfId="0" applyFont="1" applyBorder="1" applyAlignment="1" applyProtection="1">
      <alignment horizontal="center" vertical="top" wrapText="1"/>
      <protection locked="0"/>
    </xf>
    <xf numFmtId="0" fontId="11" fillId="0" borderId="3" xfId="0" applyFont="1" applyBorder="1" applyAlignment="1" applyProtection="1">
      <alignment horizontal="center" vertical="top" wrapText="1"/>
      <protection locked="0"/>
    </xf>
    <xf numFmtId="0" fontId="11" fillId="0" borderId="4" xfId="0" applyFont="1" applyBorder="1" applyAlignment="1" applyProtection="1">
      <alignment horizontal="center" vertical="top" wrapText="1"/>
      <protection locked="0"/>
    </xf>
    <xf numFmtId="0" fontId="11" fillId="0" borderId="5" xfId="0" applyFont="1" applyBorder="1" applyAlignment="1" applyProtection="1">
      <alignment horizontal="center" vertical="top" wrapText="1"/>
      <protection locked="0"/>
    </xf>
    <xf numFmtId="0" fontId="15" fillId="0" borderId="8" xfId="0" applyFont="1" applyBorder="1" applyAlignment="1" applyProtection="1">
      <alignment horizontal="center"/>
      <protection locked="0"/>
    </xf>
    <xf numFmtId="0" fontId="15" fillId="0" borderId="7" xfId="0" applyFont="1" applyBorder="1" applyAlignment="1" applyProtection="1">
      <alignment horizontal="center"/>
      <protection locked="0"/>
    </xf>
    <xf numFmtId="0" fontId="17" fillId="11" borderId="1" xfId="0" applyFont="1" applyFill="1" applyBorder="1" applyAlignment="1">
      <alignment horizontal="left" vertical="top" wrapText="1"/>
    </xf>
    <xf numFmtId="0" fontId="17" fillId="11" borderId="22" xfId="0" applyFont="1" applyFill="1" applyBorder="1" applyAlignment="1">
      <alignment horizontal="left" vertical="top" wrapText="1"/>
    </xf>
    <xf numFmtId="0" fontId="17" fillId="11" borderId="0" xfId="0" applyFont="1" applyFill="1" applyAlignment="1">
      <alignment horizontal="left" vertical="top" wrapText="1"/>
    </xf>
    <xf numFmtId="0" fontId="17" fillId="11" borderId="28" xfId="0" applyFont="1" applyFill="1" applyBorder="1" applyAlignment="1">
      <alignment horizontal="left" vertical="top" wrapText="1"/>
    </xf>
    <xf numFmtId="0" fontId="17" fillId="11" borderId="2" xfId="0" applyFont="1" applyFill="1" applyBorder="1" applyAlignment="1">
      <alignment horizontal="left" vertical="top" wrapText="1"/>
    </xf>
    <xf numFmtId="0" fontId="17" fillId="11" borderId="3" xfId="0" applyFont="1" applyFill="1" applyBorder="1" applyAlignment="1">
      <alignment horizontal="left" vertical="top" wrapText="1"/>
    </xf>
    <xf numFmtId="0" fontId="17" fillId="11" borderId="4" xfId="0" applyFont="1" applyFill="1" applyBorder="1" applyAlignment="1">
      <alignment horizontal="left" vertical="top" wrapText="1"/>
    </xf>
    <xf numFmtId="0" fontId="17" fillId="11" borderId="5" xfId="0" applyFont="1" applyFill="1" applyBorder="1" applyAlignment="1">
      <alignment horizontal="left" vertical="top" wrapText="1"/>
    </xf>
    <xf numFmtId="0" fontId="10" fillId="6" borderId="77" xfId="0" applyFont="1" applyFill="1" applyBorder="1" applyAlignment="1">
      <alignment horizontal="left"/>
    </xf>
    <xf numFmtId="0" fontId="10" fillId="6" borderId="78" xfId="0" applyFont="1" applyFill="1" applyBorder="1" applyAlignment="1">
      <alignment horizontal="left"/>
    </xf>
    <xf numFmtId="0" fontId="10" fillId="6" borderId="79" xfId="0" applyFont="1" applyFill="1" applyBorder="1" applyAlignment="1">
      <alignment horizontal="left"/>
    </xf>
    <xf numFmtId="0" fontId="17" fillId="0" borderId="0" xfId="0" applyFont="1" applyAlignment="1">
      <alignment horizontal="left" vertical="top" wrapText="1"/>
    </xf>
    <xf numFmtId="0" fontId="10" fillId="6" borderId="17" xfId="0" applyFont="1" applyFill="1" applyBorder="1" applyAlignment="1">
      <alignment horizontal="center"/>
    </xf>
    <xf numFmtId="0" fontId="10" fillId="6" borderId="8" xfId="0" applyFont="1" applyFill="1" applyBorder="1" applyAlignment="1">
      <alignment horizontal="center"/>
    </xf>
    <xf numFmtId="0" fontId="10" fillId="6" borderId="7" xfId="0" applyFont="1" applyFill="1" applyBorder="1" applyAlignment="1">
      <alignment horizontal="center"/>
    </xf>
    <xf numFmtId="0" fontId="47" fillId="11" borderId="22" xfId="0" applyFont="1" applyFill="1" applyBorder="1" applyAlignment="1">
      <alignment horizontal="center" vertical="center" wrapText="1"/>
    </xf>
    <xf numFmtId="0" fontId="47" fillId="11" borderId="0" xfId="0" applyFont="1" applyFill="1" applyAlignment="1">
      <alignment horizontal="center" vertical="center" wrapText="1"/>
    </xf>
    <xf numFmtId="0" fontId="11" fillId="0" borderId="17" xfId="0" applyFont="1" applyBorder="1" applyAlignment="1">
      <alignment horizontal="center"/>
    </xf>
    <xf numFmtId="0" fontId="11" fillId="0" borderId="22" xfId="0" applyFont="1" applyBorder="1" applyAlignment="1">
      <alignment horizontal="center"/>
    </xf>
    <xf numFmtId="0" fontId="11" fillId="0" borderId="28" xfId="0" applyFont="1" applyBorder="1" applyAlignment="1">
      <alignment horizontal="center"/>
    </xf>
    <xf numFmtId="0" fontId="11" fillId="0" borderId="1" xfId="0" applyFont="1" applyBorder="1" applyAlignment="1">
      <alignment horizontal="center"/>
    </xf>
    <xf numFmtId="0" fontId="11" fillId="0" borderId="0" xfId="0" applyFont="1" applyAlignment="1">
      <alignment horizontal="center"/>
    </xf>
    <xf numFmtId="0" fontId="11" fillId="0" borderId="2" xfId="0" applyFont="1" applyBorder="1" applyAlignment="1">
      <alignment horizontal="center"/>
    </xf>
    <xf numFmtId="0" fontId="11" fillId="0" borderId="3" xfId="0" applyFont="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15" fillId="14" borderId="8" xfId="0" applyFont="1" applyFill="1" applyBorder="1" applyAlignment="1">
      <alignment horizontal="left" wrapText="1"/>
    </xf>
    <xf numFmtId="0" fontId="15" fillId="14" borderId="22" xfId="0" applyFont="1" applyFill="1" applyBorder="1" applyAlignment="1">
      <alignment horizontal="left" wrapText="1"/>
    </xf>
    <xf numFmtId="0" fontId="10" fillId="6" borderId="6" xfId="0" applyFont="1" applyFill="1" applyBorder="1" applyAlignment="1">
      <alignment horizontal="center"/>
    </xf>
    <xf numFmtId="0" fontId="25" fillId="16" borderId="82" xfId="0" applyFont="1" applyFill="1" applyBorder="1" applyProtection="1">
      <protection locked="0"/>
    </xf>
    <xf numFmtId="0" fontId="33" fillId="16" borderId="82" xfId="0" applyFont="1" applyFill="1" applyBorder="1" applyProtection="1">
      <protection locked="0"/>
    </xf>
    <xf numFmtId="0" fontId="25" fillId="0" borderId="82" xfId="0" applyFont="1" applyBorder="1" applyProtection="1">
      <protection locked="0"/>
    </xf>
    <xf numFmtId="0" fontId="33" fillId="0" borderId="82" xfId="0" applyFont="1" applyBorder="1" applyProtection="1">
      <protection locked="0"/>
    </xf>
    <xf numFmtId="0" fontId="13" fillId="11" borderId="0" xfId="0" applyFont="1" applyFill="1" applyAlignment="1">
      <alignment horizontal="left" vertical="top" wrapText="1"/>
    </xf>
    <xf numFmtId="0" fontId="0" fillId="11" borderId="0" xfId="0" applyFill="1" applyAlignment="1">
      <alignment wrapText="1"/>
    </xf>
    <xf numFmtId="0" fontId="6" fillId="6" borderId="16" xfId="0" applyFont="1" applyFill="1" applyBorder="1" applyAlignment="1">
      <alignment horizontal="center" vertical="center"/>
    </xf>
    <xf numFmtId="0" fontId="6" fillId="6" borderId="8" xfId="0" applyFont="1" applyFill="1" applyBorder="1" applyAlignment="1">
      <alignment horizontal="center" vertical="center"/>
    </xf>
    <xf numFmtId="0" fontId="6" fillId="6" borderId="7" xfId="0" applyFont="1" applyFill="1" applyBorder="1" applyAlignment="1">
      <alignment horizontal="center" vertical="center"/>
    </xf>
    <xf numFmtId="0" fontId="7" fillId="7" borderId="16" xfId="0" applyFont="1" applyFill="1" applyBorder="1" applyAlignment="1">
      <alignment horizontal="center"/>
    </xf>
    <xf numFmtId="0" fontId="7" fillId="7" borderId="8" xfId="0" applyFont="1" applyFill="1" applyBorder="1" applyAlignment="1">
      <alignment horizontal="center"/>
    </xf>
    <xf numFmtId="0" fontId="7" fillId="7" borderId="7" xfId="0" applyFont="1" applyFill="1" applyBorder="1" applyAlignment="1">
      <alignment horizontal="center"/>
    </xf>
    <xf numFmtId="49" fontId="6" fillId="6" borderId="16" xfId="0" applyNumberFormat="1" applyFont="1" applyFill="1" applyBorder="1" applyAlignment="1">
      <alignment horizontal="center"/>
    </xf>
    <xf numFmtId="0" fontId="6" fillId="6" borderId="8" xfId="0" applyFont="1" applyFill="1" applyBorder="1"/>
    <xf numFmtId="0" fontId="6" fillId="6" borderId="7" xfId="0" applyFont="1" applyFill="1" applyBorder="1"/>
    <xf numFmtId="49" fontId="7" fillId="7" borderId="16" xfId="0" applyNumberFormat="1" applyFont="1" applyFill="1" applyBorder="1" applyAlignment="1">
      <alignment horizontal="center"/>
    </xf>
    <xf numFmtId="0" fontId="7" fillId="7" borderId="8" xfId="0" applyFont="1" applyFill="1" applyBorder="1"/>
    <xf numFmtId="0" fontId="7" fillId="7" borderId="7" xfId="0" applyFont="1" applyFill="1" applyBorder="1"/>
    <xf numFmtId="169" fontId="7" fillId="7" borderId="16" xfId="0" applyNumberFormat="1" applyFont="1" applyFill="1" applyBorder="1" applyAlignment="1">
      <alignment horizontal="right"/>
    </xf>
    <xf numFmtId="169" fontId="7" fillId="7" borderId="8" xfId="0" applyNumberFormat="1" applyFont="1" applyFill="1" applyBorder="1" applyAlignment="1">
      <alignment horizontal="right"/>
    </xf>
    <xf numFmtId="165" fontId="28" fillId="14" borderId="8" xfId="0" applyNumberFormat="1" applyFont="1" applyFill="1" applyBorder="1" applyAlignment="1">
      <alignment horizontal="center"/>
    </xf>
    <xf numFmtId="0" fontId="0" fillId="0" borderId="4" xfId="0" applyBorder="1" applyAlignment="1">
      <alignment horizontal="center" vertical="center" wrapText="1"/>
    </xf>
    <xf numFmtId="0" fontId="6" fillId="10" borderId="17" xfId="0" applyFont="1" applyFill="1" applyBorder="1" applyAlignment="1">
      <alignment horizontal="center" wrapText="1"/>
    </xf>
    <xf numFmtId="0" fontId="6" fillId="10" borderId="22" xfId="0" applyFont="1" applyFill="1" applyBorder="1" applyAlignment="1">
      <alignment horizontal="center" wrapText="1"/>
    </xf>
    <xf numFmtId="0" fontId="6" fillId="6" borderId="1"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2" xfId="0" applyFont="1" applyFill="1" applyBorder="1" applyAlignment="1">
      <alignment horizontal="center" vertical="center" wrapText="1"/>
    </xf>
    <xf numFmtId="0" fontId="6" fillId="6" borderId="16" xfId="0" applyFont="1" applyFill="1" applyBorder="1" applyAlignment="1">
      <alignment horizontal="center" vertical="center" wrapText="1"/>
    </xf>
    <xf numFmtId="0" fontId="6" fillId="6" borderId="8" xfId="0" applyFont="1" applyFill="1" applyBorder="1" applyAlignment="1">
      <alignment horizontal="center"/>
    </xf>
    <xf numFmtId="0" fontId="6" fillId="6" borderId="7" xfId="0" applyFont="1" applyFill="1" applyBorder="1" applyAlignment="1">
      <alignment horizontal="center"/>
    </xf>
    <xf numFmtId="0" fontId="6" fillId="5" borderId="1" xfId="0" applyFont="1" applyFill="1" applyBorder="1" applyAlignment="1">
      <alignment horizontal="right" wrapText="1"/>
    </xf>
    <xf numFmtId="0" fontId="6" fillId="5" borderId="0" xfId="0" applyFont="1" applyFill="1" applyAlignment="1">
      <alignment horizontal="right" wrapText="1"/>
    </xf>
    <xf numFmtId="0" fontId="6" fillId="6" borderId="23" xfId="0" applyFont="1" applyFill="1" applyBorder="1" applyAlignment="1">
      <alignment horizontal="center" wrapText="1"/>
    </xf>
    <xf numFmtId="0" fontId="6" fillId="6" borderId="23" xfId="0" applyFont="1" applyFill="1" applyBorder="1"/>
    <xf numFmtId="0" fontId="6" fillId="13" borderId="16" xfId="0" applyFont="1" applyFill="1" applyBorder="1" applyAlignment="1">
      <alignment horizontal="left"/>
    </xf>
    <xf numFmtId="0" fontId="0" fillId="13" borderId="8" xfId="0" applyFill="1" applyBorder="1"/>
    <xf numFmtId="0" fontId="0" fillId="13" borderId="7" xfId="0" applyFill="1" applyBorder="1"/>
    <xf numFmtId="0" fontId="6" fillId="6" borderId="15" xfId="0" applyFont="1" applyFill="1" applyBorder="1" applyAlignment="1">
      <alignment horizontal="center" wrapText="1"/>
    </xf>
    <xf numFmtId="0" fontId="15" fillId="6" borderId="23" xfId="0" applyFont="1" applyFill="1" applyBorder="1" applyAlignment="1">
      <alignment horizontal="center" wrapText="1"/>
    </xf>
    <xf numFmtId="2" fontId="6" fillId="5" borderId="3" xfId="0" applyNumberFormat="1" applyFont="1" applyFill="1" applyBorder="1" applyAlignment="1">
      <alignment horizontal="right" wrapText="1"/>
    </xf>
    <xf numFmtId="0" fontId="18" fillId="5" borderId="4" xfId="0" applyFont="1" applyFill="1" applyBorder="1" applyAlignment="1">
      <alignment horizontal="right" wrapText="1"/>
    </xf>
    <xf numFmtId="0" fontId="18" fillId="5" borderId="5" xfId="0" applyFont="1" applyFill="1" applyBorder="1" applyAlignment="1">
      <alignment horizontal="right" wrapText="1"/>
    </xf>
    <xf numFmtId="0" fontId="0" fillId="0" borderId="8" xfId="0" applyBorder="1" applyAlignment="1">
      <alignment horizontal="center" vertical="center"/>
    </xf>
    <xf numFmtId="0" fontId="0" fillId="0" borderId="7" xfId="0" applyBorder="1" applyAlignment="1">
      <alignment horizontal="center" vertical="center"/>
    </xf>
    <xf numFmtId="0" fontId="6" fillId="14" borderId="16" xfId="0" applyFont="1" applyFill="1" applyBorder="1" applyAlignment="1">
      <alignment horizontal="center"/>
    </xf>
    <xf numFmtId="0" fontId="0" fillId="0" borderId="8" xfId="0" applyBorder="1"/>
    <xf numFmtId="0" fontId="0" fillId="0" borderId="7" xfId="0" applyBorder="1"/>
    <xf numFmtId="0" fontId="7" fillId="7" borderId="16" xfId="0" applyFont="1" applyFill="1" applyBorder="1" applyAlignment="1">
      <alignment horizontal="left"/>
    </xf>
    <xf numFmtId="0" fontId="0" fillId="0" borderId="8" xfId="0" applyBorder="1" applyAlignment="1">
      <alignment horizontal="left"/>
    </xf>
    <xf numFmtId="0" fontId="0" fillId="0" borderId="7" xfId="0" applyBorder="1" applyAlignment="1">
      <alignment horizontal="left"/>
    </xf>
    <xf numFmtId="0" fontId="25" fillId="0" borderId="39" xfId="0" applyFont="1" applyBorder="1" applyProtection="1">
      <protection locked="0"/>
    </xf>
    <xf numFmtId="0" fontId="33" fillId="0" borderId="40" xfId="0" applyFont="1" applyBorder="1" applyProtection="1">
      <protection locked="0"/>
    </xf>
    <xf numFmtId="0" fontId="6" fillId="8" borderId="16" xfId="0" applyFont="1" applyFill="1" applyBorder="1" applyAlignment="1">
      <alignment horizontal="left" vertical="center"/>
    </xf>
    <xf numFmtId="0" fontId="0" fillId="0" borderId="8" xfId="0" applyBorder="1" applyAlignment="1">
      <alignment vertical="center"/>
    </xf>
    <xf numFmtId="0" fontId="0" fillId="0" borderId="7" xfId="0" applyBorder="1" applyAlignment="1">
      <alignment vertical="center"/>
    </xf>
    <xf numFmtId="0" fontId="0" fillId="13" borderId="8" xfId="0" applyFill="1" applyBorder="1" applyAlignment="1">
      <alignment horizontal="left"/>
    </xf>
    <xf numFmtId="0" fontId="0" fillId="13" borderId="7" xfId="0" applyFill="1" applyBorder="1" applyAlignment="1">
      <alignment horizontal="left"/>
    </xf>
    <xf numFmtId="0" fontId="25" fillId="16" borderId="39" xfId="0" applyFont="1" applyFill="1" applyBorder="1" applyProtection="1">
      <protection locked="0"/>
    </xf>
    <xf numFmtId="0" fontId="33" fillId="16" borderId="40" xfId="0" applyFont="1" applyFill="1" applyBorder="1" applyProtection="1">
      <protection locked="0"/>
    </xf>
    <xf numFmtId="0" fontId="6" fillId="5" borderId="1" xfId="0" applyFont="1" applyFill="1" applyBorder="1" applyAlignment="1">
      <alignment horizontal="left" vertical="center" wrapText="1"/>
    </xf>
    <xf numFmtId="0" fontId="6" fillId="5" borderId="0" xfId="0" applyFont="1" applyFill="1" applyAlignment="1">
      <alignment horizontal="left" vertical="center" wrapText="1"/>
    </xf>
    <xf numFmtId="0" fontId="6" fillId="5" borderId="2" xfId="0" applyFont="1" applyFill="1" applyBorder="1" applyAlignment="1">
      <alignment horizontal="left" vertical="center" wrapText="1"/>
    </xf>
    <xf numFmtId="0" fontId="6" fillId="6" borderId="15" xfId="0" applyFont="1" applyFill="1" applyBorder="1" applyAlignment="1">
      <alignment horizontal="center" vertical="center" wrapText="1"/>
    </xf>
    <xf numFmtId="0" fontId="15" fillId="6" borderId="23" xfId="0" applyFont="1" applyFill="1" applyBorder="1" applyAlignment="1">
      <alignment horizontal="center" vertical="center" wrapText="1"/>
    </xf>
    <xf numFmtId="0" fontId="25" fillId="16" borderId="97" xfId="0" applyFont="1" applyFill="1" applyBorder="1" applyProtection="1">
      <protection locked="0"/>
    </xf>
    <xf numFmtId="0" fontId="33" fillId="16" borderId="97" xfId="0" applyFont="1" applyFill="1" applyBorder="1" applyProtection="1">
      <protection locked="0"/>
    </xf>
    <xf numFmtId="2" fontId="6" fillId="5" borderId="8" xfId="0" applyNumberFormat="1" applyFont="1" applyFill="1" applyBorder="1" applyAlignment="1">
      <alignment horizontal="right" wrapText="1"/>
    </xf>
    <xf numFmtId="0" fontId="18" fillId="5" borderId="8" xfId="0" applyFont="1" applyFill="1" applyBorder="1" applyAlignment="1">
      <alignment horizontal="right" wrapText="1"/>
    </xf>
    <xf numFmtId="0" fontId="18" fillId="5" borderId="7" xfId="0" applyFont="1" applyFill="1" applyBorder="1" applyAlignment="1">
      <alignment horizontal="right" wrapText="1"/>
    </xf>
    <xf numFmtId="0" fontId="6" fillId="5" borderId="8" xfId="0" applyFont="1" applyFill="1" applyBorder="1" applyAlignment="1">
      <alignment horizontal="right" wrapText="1"/>
    </xf>
    <xf numFmtId="0" fontId="25" fillId="0" borderId="17" xfId="0" applyFont="1" applyBorder="1" applyAlignment="1" applyProtection="1">
      <alignment horizontal="left" vertical="top" wrapText="1" indent="1"/>
      <protection locked="0"/>
    </xf>
    <xf numFmtId="0" fontId="33" fillId="0" borderId="22" xfId="0" applyFont="1" applyBorder="1" applyAlignment="1" applyProtection="1">
      <alignment horizontal="left" vertical="top" wrapText="1" indent="1"/>
      <protection locked="0"/>
    </xf>
    <xf numFmtId="0" fontId="33" fillId="0" borderId="28" xfId="0" applyFont="1" applyBorder="1" applyAlignment="1" applyProtection="1">
      <alignment horizontal="left" vertical="top" wrapText="1" indent="1"/>
      <protection locked="0"/>
    </xf>
    <xf numFmtId="0" fontId="33" fillId="0" borderId="1" xfId="0" applyFont="1" applyBorder="1" applyAlignment="1" applyProtection="1">
      <alignment horizontal="left" vertical="top" wrapText="1" indent="1"/>
      <protection locked="0"/>
    </xf>
    <xf numFmtId="0" fontId="33" fillId="0" borderId="0" xfId="0" applyFont="1" applyAlignment="1" applyProtection="1">
      <alignment horizontal="left" vertical="top" wrapText="1" indent="1"/>
      <protection locked="0"/>
    </xf>
    <xf numFmtId="0" fontId="33" fillId="0" borderId="2" xfId="0" applyFont="1" applyBorder="1" applyAlignment="1" applyProtection="1">
      <alignment horizontal="left" vertical="top" wrapText="1" indent="1"/>
      <protection locked="0"/>
    </xf>
    <xf numFmtId="0" fontId="33" fillId="0" borderId="3" xfId="0" applyFont="1" applyBorder="1" applyAlignment="1" applyProtection="1">
      <alignment horizontal="left" vertical="top" wrapText="1" indent="1"/>
      <protection locked="0"/>
    </xf>
    <xf numFmtId="0" fontId="33" fillId="0" borderId="4" xfId="0" applyFont="1" applyBorder="1" applyAlignment="1" applyProtection="1">
      <alignment horizontal="left" vertical="top" wrapText="1" indent="1"/>
      <protection locked="0"/>
    </xf>
    <xf numFmtId="0" fontId="33" fillId="0" borderId="5" xfId="0" applyFont="1" applyBorder="1" applyAlignment="1" applyProtection="1">
      <alignment horizontal="left" vertical="top" wrapText="1" indent="1"/>
      <protection locked="0"/>
    </xf>
    <xf numFmtId="44" fontId="24" fillId="7" borderId="63" xfId="1" applyFont="1" applyFill="1" applyBorder="1" applyAlignment="1">
      <alignment horizontal="center" vertical="center"/>
    </xf>
    <xf numFmtId="44" fontId="24" fillId="7" borderId="23" xfId="1" applyFont="1" applyFill="1" applyBorder="1" applyAlignment="1">
      <alignment horizontal="center" vertical="center"/>
    </xf>
    <xf numFmtId="44" fontId="24" fillId="7" borderId="9" xfId="1" applyFont="1" applyFill="1" applyBorder="1" applyAlignment="1">
      <alignment horizontal="center" vertical="center"/>
    </xf>
    <xf numFmtId="49" fontId="6" fillId="7" borderId="63" xfId="0" applyNumberFormat="1" applyFont="1" applyFill="1" applyBorder="1" applyAlignment="1">
      <alignment horizontal="center" vertical="center"/>
    </xf>
    <xf numFmtId="49" fontId="6" fillId="7" borderId="23" xfId="0" applyNumberFormat="1" applyFont="1" applyFill="1" applyBorder="1" applyAlignment="1">
      <alignment horizontal="center" vertical="center"/>
    </xf>
    <xf numFmtId="49" fontId="6" fillId="7" borderId="9" xfId="0" applyNumberFormat="1" applyFont="1" applyFill="1" applyBorder="1" applyAlignment="1">
      <alignment horizontal="center" vertical="center"/>
    </xf>
    <xf numFmtId="0" fontId="6" fillId="7" borderId="15" xfId="0" applyFont="1" applyFill="1" applyBorder="1" applyAlignment="1">
      <alignment horizontal="center" vertical="center"/>
    </xf>
    <xf numFmtId="0" fontId="6" fillId="7" borderId="23" xfId="0" applyFont="1" applyFill="1" applyBorder="1" applyAlignment="1">
      <alignment horizontal="center" vertical="center"/>
    </xf>
    <xf numFmtId="0" fontId="6" fillId="7" borderId="25" xfId="0" applyFont="1" applyFill="1" applyBorder="1" applyAlignment="1">
      <alignment horizontal="center" vertical="center"/>
    </xf>
    <xf numFmtId="0" fontId="6" fillId="7" borderId="63" xfId="0" applyFont="1" applyFill="1" applyBorder="1" applyAlignment="1">
      <alignment horizontal="center" vertical="center"/>
    </xf>
    <xf numFmtId="0" fontId="6" fillId="7" borderId="9" xfId="0" applyFont="1" applyFill="1" applyBorder="1" applyAlignment="1">
      <alignment horizontal="center" vertical="center"/>
    </xf>
    <xf numFmtId="0" fontId="59" fillId="11" borderId="0" xfId="0" applyFont="1" applyFill="1" applyAlignment="1">
      <alignment horizontal="center" vertical="top" wrapText="1"/>
    </xf>
    <xf numFmtId="44" fontId="24" fillId="7" borderId="48" xfId="0" applyNumberFormat="1" applyFont="1" applyFill="1" applyBorder="1" applyAlignment="1">
      <alignment horizontal="center" vertical="center"/>
    </xf>
    <xf numFmtId="44" fontId="24" fillId="7" borderId="62" xfId="0" applyNumberFormat="1" applyFont="1" applyFill="1" applyBorder="1" applyAlignment="1">
      <alignment horizontal="center" vertical="center"/>
    </xf>
    <xf numFmtId="44" fontId="24" fillId="7" borderId="58" xfId="0" applyNumberFormat="1" applyFont="1" applyFill="1" applyBorder="1" applyAlignment="1">
      <alignment horizontal="center" vertical="center"/>
    </xf>
    <xf numFmtId="0" fontId="24" fillId="0" borderId="56" xfId="0" applyFont="1" applyBorder="1" applyAlignment="1">
      <alignment horizontal="center" vertical="center"/>
    </xf>
    <xf numFmtId="0" fontId="24" fillId="0" borderId="6" xfId="0" applyFont="1" applyBorder="1" applyAlignment="1">
      <alignment horizontal="center" vertical="center"/>
    </xf>
    <xf numFmtId="0" fontId="24" fillId="0" borderId="57" xfId="0" applyFont="1" applyBorder="1" applyAlignment="1">
      <alignment horizontal="center" vertical="center"/>
    </xf>
    <xf numFmtId="0" fontId="6" fillId="10" borderId="6" xfId="0" applyFont="1" applyFill="1" applyBorder="1" applyAlignment="1">
      <alignment horizontal="center" vertical="center" wrapText="1"/>
    </xf>
    <xf numFmtId="0" fontId="6" fillId="10" borderId="15" xfId="0" applyFont="1" applyFill="1" applyBorder="1" applyAlignment="1">
      <alignment horizontal="center" vertical="center" wrapText="1"/>
    </xf>
    <xf numFmtId="0" fontId="6" fillId="6" borderId="17" xfId="0" applyFont="1" applyFill="1" applyBorder="1" applyAlignment="1">
      <alignment horizontal="center" vertical="center" wrapText="1"/>
    </xf>
    <xf numFmtId="0" fontId="6" fillId="6" borderId="22" xfId="0" applyFont="1" applyFill="1" applyBorder="1" applyAlignment="1">
      <alignment horizontal="center" vertical="center" wrapText="1"/>
    </xf>
    <xf numFmtId="0" fontId="6" fillId="6" borderId="28"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10" borderId="28" xfId="0" applyFont="1" applyFill="1" applyBorder="1" applyAlignment="1">
      <alignment horizontal="center" vertical="center" wrapText="1"/>
    </xf>
    <xf numFmtId="0" fontId="6" fillId="10" borderId="2" xfId="0" applyFont="1" applyFill="1" applyBorder="1" applyAlignment="1">
      <alignment horizontal="center" vertical="center" wrapText="1"/>
    </xf>
    <xf numFmtId="0" fontId="6" fillId="6" borderId="15"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7" borderId="56" xfId="0" applyFont="1" applyFill="1" applyBorder="1" applyAlignment="1">
      <alignment horizontal="center" vertical="center"/>
    </xf>
    <xf numFmtId="0" fontId="6" fillId="7" borderId="6" xfId="0" applyFont="1" applyFill="1" applyBorder="1" applyAlignment="1">
      <alignment horizontal="center" vertical="center"/>
    </xf>
    <xf numFmtId="0" fontId="6" fillId="7" borderId="64" xfId="0" applyFont="1" applyFill="1" applyBorder="1" applyAlignment="1">
      <alignment horizontal="left" vertical="center"/>
    </xf>
    <xf numFmtId="0" fontId="6" fillId="7" borderId="65" xfId="0" applyFont="1" applyFill="1" applyBorder="1" applyAlignment="1">
      <alignment horizontal="left" vertical="center"/>
    </xf>
    <xf numFmtId="0" fontId="6" fillId="7" borderId="59" xfId="0" applyFont="1" applyFill="1" applyBorder="1" applyAlignment="1">
      <alignment horizontal="left" vertical="center"/>
    </xf>
    <xf numFmtId="0" fontId="6" fillId="7" borderId="60" xfId="0" applyFont="1" applyFill="1" applyBorder="1" applyAlignment="1">
      <alignment horizontal="left" vertical="center"/>
    </xf>
    <xf numFmtId="0" fontId="6" fillId="7" borderId="61" xfId="0" applyFont="1" applyFill="1" applyBorder="1" applyAlignment="1">
      <alignment horizontal="left" vertical="center"/>
    </xf>
    <xf numFmtId="44" fontId="24" fillId="7" borderId="63" xfId="0" applyNumberFormat="1" applyFont="1" applyFill="1" applyBorder="1" applyAlignment="1">
      <alignment horizontal="center" vertical="center"/>
    </xf>
    <xf numFmtId="44" fontId="24" fillId="7" borderId="23" xfId="0" applyNumberFormat="1" applyFont="1" applyFill="1" applyBorder="1" applyAlignment="1">
      <alignment horizontal="center" vertical="center"/>
    </xf>
    <xf numFmtId="44" fontId="24" fillId="7" borderId="9" xfId="0" applyNumberFormat="1" applyFont="1" applyFill="1" applyBorder="1" applyAlignment="1">
      <alignment horizontal="center" vertical="center"/>
    </xf>
    <xf numFmtId="0" fontId="6" fillId="7" borderId="66" xfId="0" applyFont="1" applyFill="1" applyBorder="1" applyAlignment="1">
      <alignment horizontal="center" vertical="center"/>
    </xf>
    <xf numFmtId="0" fontId="6" fillId="7" borderId="67" xfId="0" applyFont="1" applyFill="1" applyBorder="1" applyAlignment="1">
      <alignment horizontal="center" vertical="center"/>
    </xf>
    <xf numFmtId="0" fontId="6" fillId="7" borderId="1" xfId="0" applyFont="1" applyFill="1" applyBorder="1" applyAlignment="1">
      <alignment horizontal="center" vertical="center"/>
    </xf>
    <xf numFmtId="0" fontId="6" fillId="7" borderId="2" xfId="0" applyFont="1" applyFill="1" applyBorder="1" applyAlignment="1">
      <alignment horizontal="center" vertical="center"/>
    </xf>
    <xf numFmtId="0" fontId="6" fillId="7" borderId="3" xfId="0" applyFont="1" applyFill="1" applyBorder="1" applyAlignment="1">
      <alignment horizontal="center" vertical="center"/>
    </xf>
    <xf numFmtId="0" fontId="6" fillId="7" borderId="5" xfId="0" applyFont="1" applyFill="1" applyBorder="1" applyAlignment="1">
      <alignment horizontal="center" vertical="center"/>
    </xf>
    <xf numFmtId="0" fontId="6" fillId="5" borderId="23"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3" fillId="18" borderId="17" xfId="0" applyFont="1" applyFill="1" applyBorder="1" applyAlignment="1">
      <alignment horizontal="right"/>
    </xf>
    <xf numFmtId="0" fontId="3" fillId="18" borderId="22" xfId="0" applyFont="1" applyFill="1" applyBorder="1" applyAlignment="1">
      <alignment horizontal="right"/>
    </xf>
    <xf numFmtId="0" fontId="0" fillId="18" borderId="22" xfId="0" applyFill="1" applyBorder="1"/>
    <xf numFmtId="0" fontId="0" fillId="18" borderId="28" xfId="0" applyFill="1" applyBorder="1"/>
    <xf numFmtId="0" fontId="0" fillId="18" borderId="1" xfId="0" applyFill="1" applyBorder="1"/>
    <xf numFmtId="0" fontId="0" fillId="18" borderId="0" xfId="0" applyFill="1"/>
    <xf numFmtId="0" fontId="0" fillId="18" borderId="2" xfId="0" applyFill="1" applyBorder="1"/>
    <xf numFmtId="0" fontId="0" fillId="18" borderId="3" xfId="0" applyFill="1" applyBorder="1"/>
    <xf numFmtId="0" fontId="0" fillId="18" borderId="4" xfId="0" applyFill="1" applyBorder="1"/>
    <xf numFmtId="0" fontId="0" fillId="18" borderId="5" xfId="0" applyFill="1" applyBorder="1"/>
    <xf numFmtId="0" fontId="16" fillId="6" borderId="16" xfId="0" applyFont="1" applyFill="1" applyBorder="1" applyAlignment="1">
      <alignment horizontal="left"/>
    </xf>
    <xf numFmtId="0" fontId="4" fillId="5" borderId="1" xfId="0" applyFont="1" applyFill="1" applyBorder="1" applyAlignment="1">
      <alignment horizontal="right" wrapText="1"/>
    </xf>
    <xf numFmtId="0" fontId="4" fillId="5" borderId="0" xfId="0" applyFont="1" applyFill="1" applyAlignment="1">
      <alignment horizontal="right" wrapText="1"/>
    </xf>
    <xf numFmtId="0" fontId="4" fillId="10" borderId="17" xfId="0" applyFont="1" applyFill="1" applyBorder="1" applyAlignment="1">
      <alignment horizontal="center" wrapText="1"/>
    </xf>
    <xf numFmtId="0" fontId="4" fillId="10" borderId="22" xfId="0" applyFont="1" applyFill="1" applyBorder="1" applyAlignment="1">
      <alignment horizontal="center" wrapText="1"/>
    </xf>
    <xf numFmtId="0" fontId="4" fillId="10" borderId="0" xfId="0" applyFont="1" applyFill="1" applyAlignment="1">
      <alignment horizontal="center" wrapText="1"/>
    </xf>
    <xf numFmtId="0" fontId="25" fillId="17" borderId="82" xfId="0" applyFont="1" applyFill="1" applyBorder="1" applyProtection="1">
      <protection locked="0"/>
    </xf>
    <xf numFmtId="0" fontId="33" fillId="17" borderId="82" xfId="0" applyFont="1" applyFill="1" applyBorder="1" applyProtection="1">
      <protection locked="0"/>
    </xf>
    <xf numFmtId="0" fontId="25" fillId="0" borderId="106" xfId="0" applyFont="1" applyBorder="1" applyProtection="1">
      <protection locked="0"/>
    </xf>
    <xf numFmtId="0" fontId="0" fillId="0" borderId="106" xfId="0" applyBorder="1" applyProtection="1">
      <protection locked="0"/>
    </xf>
    <xf numFmtId="0" fontId="4" fillId="5" borderId="8" xfId="0" applyFont="1" applyFill="1" applyBorder="1" applyAlignment="1">
      <alignment horizontal="right" wrapText="1"/>
    </xf>
    <xf numFmtId="0" fontId="10" fillId="5" borderId="8" xfId="0" applyFont="1" applyFill="1" applyBorder="1" applyAlignment="1">
      <alignment horizontal="right" wrapText="1"/>
    </xf>
    <xf numFmtId="0" fontId="10" fillId="5" borderId="7" xfId="0" applyFont="1" applyFill="1" applyBorder="1" applyAlignment="1">
      <alignment horizontal="right" wrapText="1"/>
    </xf>
    <xf numFmtId="0" fontId="4" fillId="5" borderId="1" xfId="0" applyFont="1" applyFill="1" applyBorder="1" applyAlignment="1">
      <alignment horizontal="left" vertical="center" wrapText="1"/>
    </xf>
    <xf numFmtId="0" fontId="4" fillId="5" borderId="0" xfId="0" applyFont="1" applyFill="1" applyAlignment="1">
      <alignment horizontal="left" vertical="center" wrapText="1"/>
    </xf>
    <xf numFmtId="0" fontId="4" fillId="5" borderId="2" xfId="0" applyFont="1" applyFill="1" applyBorder="1" applyAlignment="1">
      <alignment horizontal="left" vertical="center" wrapText="1"/>
    </xf>
    <xf numFmtId="0" fontId="25" fillId="17" borderId="106" xfId="0" applyFont="1" applyFill="1" applyBorder="1" applyProtection="1">
      <protection locked="0"/>
    </xf>
    <xf numFmtId="0" fontId="0" fillId="17" borderId="106" xfId="0" applyFill="1" applyBorder="1" applyProtection="1">
      <protection locked="0"/>
    </xf>
    <xf numFmtId="0" fontId="4" fillId="9" borderId="8" xfId="0" applyFont="1" applyFill="1" applyBorder="1" applyAlignment="1">
      <alignment horizontal="right"/>
    </xf>
    <xf numFmtId="0" fontId="10" fillId="9" borderId="8" xfId="0" applyFont="1" applyFill="1" applyBorder="1" applyAlignment="1">
      <alignment horizontal="right"/>
    </xf>
    <xf numFmtId="0" fontId="10" fillId="9" borderId="7" xfId="0" applyFont="1" applyFill="1" applyBorder="1" applyAlignment="1">
      <alignment horizontal="right"/>
    </xf>
    <xf numFmtId="2" fontId="4" fillId="5" borderId="3" xfId="0" applyNumberFormat="1" applyFont="1" applyFill="1" applyBorder="1" applyAlignment="1">
      <alignment horizontal="right" wrapText="1"/>
    </xf>
    <xf numFmtId="2" fontId="4" fillId="5" borderId="4" xfId="0" applyNumberFormat="1" applyFont="1" applyFill="1" applyBorder="1" applyAlignment="1">
      <alignment horizontal="right" wrapText="1"/>
    </xf>
    <xf numFmtId="0" fontId="10" fillId="5" borderId="4" xfId="0" applyFont="1" applyFill="1" applyBorder="1" applyAlignment="1">
      <alignment horizontal="right" wrapText="1"/>
    </xf>
    <xf numFmtId="0" fontId="10" fillId="5" borderId="5" xfId="0" applyFont="1" applyFill="1" applyBorder="1" applyAlignment="1">
      <alignment horizontal="right" wrapText="1"/>
    </xf>
    <xf numFmtId="0" fontId="13" fillId="11" borderId="17" xfId="0" applyFont="1" applyFill="1" applyBorder="1" applyAlignment="1">
      <alignment horizontal="center" vertical="top" wrapText="1"/>
    </xf>
    <xf numFmtId="0" fontId="13" fillId="11" borderId="22" xfId="0" applyFont="1" applyFill="1" applyBorder="1" applyAlignment="1">
      <alignment horizontal="center" vertical="top" wrapText="1"/>
    </xf>
    <xf numFmtId="0" fontId="13" fillId="11" borderId="28" xfId="0" applyFont="1" applyFill="1" applyBorder="1" applyAlignment="1">
      <alignment horizontal="center" vertical="top" wrapText="1"/>
    </xf>
    <xf numFmtId="0" fontId="13" fillId="11" borderId="1" xfId="0" applyFont="1" applyFill="1" applyBorder="1" applyAlignment="1">
      <alignment horizontal="center" vertical="top" wrapText="1"/>
    </xf>
    <xf numFmtId="0" fontId="13" fillId="11" borderId="0" xfId="0" applyFont="1" applyFill="1" applyAlignment="1">
      <alignment horizontal="center" vertical="top" wrapText="1"/>
    </xf>
    <xf numFmtId="0" fontId="13" fillId="11" borderId="2" xfId="0" applyFont="1" applyFill="1" applyBorder="1" applyAlignment="1">
      <alignment horizontal="center" vertical="top" wrapText="1"/>
    </xf>
    <xf numFmtId="0" fontId="25" fillId="0" borderId="82" xfId="0" applyFont="1" applyBorder="1" applyAlignment="1" applyProtection="1">
      <alignment horizontal="center"/>
      <protection locked="0"/>
    </xf>
    <xf numFmtId="0" fontId="25" fillId="0" borderId="77" xfId="0" applyFont="1" applyBorder="1" applyAlignment="1" applyProtection="1">
      <alignment horizontal="center"/>
      <protection locked="0"/>
    </xf>
    <xf numFmtId="0" fontId="25" fillId="0" borderId="79" xfId="0" applyFont="1" applyBorder="1" applyAlignment="1" applyProtection="1">
      <alignment horizontal="center"/>
      <protection locked="0"/>
    </xf>
    <xf numFmtId="0" fontId="16" fillId="6" borderId="16" xfId="0" applyFont="1" applyFill="1" applyBorder="1" applyAlignment="1">
      <alignment horizontal="center" vertical="center"/>
    </xf>
    <xf numFmtId="0" fontId="4" fillId="6" borderId="8" xfId="0" applyFont="1" applyFill="1" applyBorder="1" applyAlignment="1">
      <alignment horizontal="center" vertical="center"/>
    </xf>
    <xf numFmtId="0" fontId="4" fillId="6" borderId="7" xfId="0" applyFont="1" applyFill="1" applyBorder="1" applyAlignment="1">
      <alignment horizontal="center" vertical="center"/>
    </xf>
    <xf numFmtId="49" fontId="16" fillId="6" borderId="16" xfId="0" applyNumberFormat="1" applyFont="1" applyFill="1" applyBorder="1" applyAlignment="1">
      <alignment horizontal="center"/>
    </xf>
    <xf numFmtId="0" fontId="8" fillId="6" borderId="15"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17" fillId="6" borderId="23" xfId="0" applyFont="1" applyFill="1" applyBorder="1" applyAlignment="1">
      <alignment horizontal="center" vertical="center" wrapText="1"/>
    </xf>
    <xf numFmtId="0" fontId="6" fillId="0" borderId="0" xfId="0" applyFont="1" applyAlignment="1">
      <alignment horizontal="center" vertical="top" wrapText="1"/>
    </xf>
    <xf numFmtId="0" fontId="15" fillId="0" borderId="0" xfId="0" applyFont="1" applyAlignment="1">
      <alignment horizontal="center" wrapText="1"/>
    </xf>
    <xf numFmtId="0" fontId="16" fillId="8" borderId="16" xfId="0" applyFont="1" applyFill="1" applyBorder="1" applyAlignment="1">
      <alignment horizontal="left" vertical="center"/>
    </xf>
    <xf numFmtId="49" fontId="6" fillId="14" borderId="16" xfId="0" applyNumberFormat="1" applyFont="1" applyFill="1" applyBorder="1" applyAlignment="1">
      <alignment horizontal="center"/>
    </xf>
    <xf numFmtId="0" fontId="0" fillId="0" borderId="8" xfId="0" applyBorder="1" applyAlignment="1">
      <alignment horizontal="center"/>
    </xf>
    <xf numFmtId="0" fontId="0" fillId="0" borderId="7" xfId="0" applyBorder="1" applyAlignment="1">
      <alignment horizontal="center"/>
    </xf>
    <xf numFmtId="0" fontId="4" fillId="6"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23" xfId="0" applyFont="1" applyFill="1" applyBorder="1" applyAlignment="1">
      <alignment horizontal="center" vertical="center"/>
    </xf>
    <xf numFmtId="0" fontId="4" fillId="6" borderId="16" xfId="0" applyFont="1" applyFill="1" applyBorder="1" applyAlignment="1">
      <alignment horizontal="center" vertical="center" wrapText="1"/>
    </xf>
    <xf numFmtId="0" fontId="25" fillId="17" borderId="77" xfId="0" applyFont="1" applyFill="1" applyBorder="1" applyAlignment="1" applyProtection="1">
      <alignment horizontal="center"/>
      <protection locked="0"/>
    </xf>
    <xf numFmtId="0" fontId="25" fillId="17" borderId="79" xfId="0" applyFont="1" applyFill="1" applyBorder="1" applyAlignment="1" applyProtection="1">
      <alignment horizontal="center"/>
      <protection locked="0"/>
    </xf>
    <xf numFmtId="0" fontId="0" fillId="0" borderId="0" xfId="0" applyAlignment="1">
      <alignment horizontal="center" wrapText="1"/>
    </xf>
    <xf numFmtId="0" fontId="13" fillId="5" borderId="17" xfId="0" applyFont="1" applyFill="1" applyBorder="1" applyAlignment="1">
      <alignment horizontal="left" vertical="top" wrapText="1"/>
    </xf>
    <xf numFmtId="0" fontId="0" fillId="0" borderId="22" xfId="0" applyBorder="1" applyAlignment="1">
      <alignment wrapText="1"/>
    </xf>
    <xf numFmtId="0" fontId="0" fillId="0" borderId="28" xfId="0" applyBorder="1" applyAlignment="1">
      <alignment wrapText="1"/>
    </xf>
    <xf numFmtId="0" fontId="0" fillId="0" borderId="1" xfId="0" applyBorder="1" applyAlignment="1">
      <alignment wrapText="1"/>
    </xf>
    <xf numFmtId="0" fontId="0" fillId="0" borderId="0" xfId="0" applyAlignment="1">
      <alignment wrapText="1"/>
    </xf>
    <xf numFmtId="0" fontId="0" fillId="0" borderId="2" xfId="0" applyBorder="1" applyAlignment="1">
      <alignment wrapText="1"/>
    </xf>
    <xf numFmtId="0" fontId="0" fillId="0" borderId="3" xfId="0" applyBorder="1" applyAlignment="1">
      <alignment wrapText="1"/>
    </xf>
    <xf numFmtId="0" fontId="0" fillId="0" borderId="4" xfId="0" applyBorder="1" applyAlignment="1">
      <alignment wrapText="1"/>
    </xf>
    <xf numFmtId="0" fontId="0" fillId="0" borderId="5" xfId="0" applyBorder="1" applyAlignment="1">
      <alignment wrapText="1"/>
    </xf>
    <xf numFmtId="0" fontId="0" fillId="0" borderId="40" xfId="0" applyBorder="1" applyProtection="1">
      <protection locked="0"/>
    </xf>
    <xf numFmtId="0" fontId="25" fillId="0" borderId="16" xfId="0" applyFont="1" applyBorder="1" applyProtection="1">
      <protection locked="0"/>
    </xf>
    <xf numFmtId="0" fontId="33" fillId="0" borderId="7" xfId="0" applyFont="1" applyBorder="1" applyProtection="1">
      <protection locked="0"/>
    </xf>
    <xf numFmtId="0" fontId="25" fillId="17" borderId="16" xfId="0" applyFont="1" applyFill="1" applyBorder="1" applyProtection="1">
      <protection locked="0"/>
    </xf>
    <xf numFmtId="0" fontId="33" fillId="17" borderId="7" xfId="0" applyFont="1" applyFill="1" applyBorder="1" applyProtection="1">
      <protection locked="0"/>
    </xf>
    <xf numFmtId="0" fontId="25" fillId="17" borderId="39" xfId="0" applyFont="1" applyFill="1" applyBorder="1" applyProtection="1">
      <protection locked="0"/>
    </xf>
    <xf numFmtId="0" fontId="0" fillId="17" borderId="40" xfId="0" applyFill="1" applyBorder="1" applyProtection="1">
      <protection locked="0"/>
    </xf>
    <xf numFmtId="0" fontId="33" fillId="0" borderId="7" xfId="0" applyFont="1" applyBorder="1"/>
    <xf numFmtId="0" fontId="3" fillId="0" borderId="17" xfId="0" applyFont="1" applyBorder="1" applyAlignment="1">
      <alignment horizontal="right"/>
    </xf>
    <xf numFmtId="0" fontId="3" fillId="0" borderId="22" xfId="0" applyFont="1" applyBorder="1" applyAlignment="1">
      <alignment horizontal="right"/>
    </xf>
    <xf numFmtId="0" fontId="0" fillId="0" borderId="22" xfId="0" applyBorder="1"/>
    <xf numFmtId="0" fontId="0" fillId="0" borderId="28" xfId="0" applyBorder="1"/>
    <xf numFmtId="0" fontId="0" fillId="0" borderId="1" xfId="0" applyBorder="1"/>
    <xf numFmtId="0" fontId="0" fillId="0" borderId="0" xfId="0"/>
    <xf numFmtId="0" fontId="0" fillId="0" borderId="2" xfId="0" applyBorder="1"/>
    <xf numFmtId="0" fontId="0" fillId="0" borderId="3" xfId="0" applyBorder="1"/>
    <xf numFmtId="0" fontId="0" fillId="0" borderId="4" xfId="0" applyBorder="1"/>
    <xf numFmtId="0" fontId="0" fillId="0" borderId="5" xfId="0" applyBorder="1"/>
    <xf numFmtId="0" fontId="10" fillId="6" borderId="17" xfId="0" applyFont="1" applyFill="1" applyBorder="1" applyAlignment="1">
      <alignment horizontal="center" vertical="center" wrapText="1"/>
    </xf>
    <xf numFmtId="0" fontId="10" fillId="6" borderId="22" xfId="0" applyFont="1" applyFill="1" applyBorder="1" applyAlignment="1">
      <alignment horizontal="center" vertical="center" wrapText="1"/>
    </xf>
    <xf numFmtId="0" fontId="10" fillId="6" borderId="28"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0" fillId="6" borderId="0" xfId="0" applyFont="1" applyFill="1" applyAlignment="1">
      <alignment horizontal="center" vertical="center" wrapText="1"/>
    </xf>
    <xf numFmtId="0" fontId="10" fillId="6" borderId="2"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7" fillId="2" borderId="16" xfId="0" applyFont="1" applyFill="1" applyBorder="1" applyAlignment="1" applyProtection="1">
      <alignment horizontal="left"/>
      <protection locked="0"/>
    </xf>
    <xf numFmtId="0" fontId="7" fillId="0" borderId="8" xfId="0" applyFont="1" applyBorder="1" applyAlignment="1" applyProtection="1">
      <alignment horizontal="left"/>
      <protection locked="0"/>
    </xf>
    <xf numFmtId="0" fontId="7" fillId="7" borderId="4" xfId="0" applyFont="1" applyFill="1" applyBorder="1" applyAlignment="1">
      <alignment horizontal="left"/>
    </xf>
    <xf numFmtId="169" fontId="7" fillId="7" borderId="4" xfId="0" applyNumberFormat="1" applyFont="1" applyFill="1" applyBorder="1" applyAlignment="1">
      <alignment horizontal="left"/>
    </xf>
    <xf numFmtId="169" fontId="7" fillId="7" borderId="5" xfId="0" applyNumberFormat="1" applyFont="1" applyFill="1" applyBorder="1" applyAlignment="1">
      <alignment horizontal="left"/>
    </xf>
    <xf numFmtId="0" fontId="4" fillId="6" borderId="16" xfId="0" applyFont="1" applyFill="1" applyBorder="1" applyAlignment="1">
      <alignment horizontal="left"/>
    </xf>
    <xf numFmtId="0" fontId="4" fillId="6" borderId="8" xfId="0" applyFont="1" applyFill="1" applyBorder="1" applyAlignment="1">
      <alignment horizontal="left"/>
    </xf>
    <xf numFmtId="0" fontId="4" fillId="6" borderId="7" xfId="0" applyFont="1" applyFill="1" applyBorder="1" applyAlignment="1">
      <alignment horizontal="left"/>
    </xf>
    <xf numFmtId="0" fontId="8" fillId="5" borderId="17" xfId="0" applyFont="1" applyFill="1" applyBorder="1" applyAlignment="1">
      <alignment horizontal="center" vertical="center"/>
    </xf>
    <xf numFmtId="0" fontId="8" fillId="5" borderId="22" xfId="0" applyFont="1" applyFill="1" applyBorder="1" applyAlignment="1">
      <alignment horizontal="center" vertical="center"/>
    </xf>
    <xf numFmtId="0" fontId="8" fillId="5" borderId="1" xfId="0" applyFont="1" applyFill="1" applyBorder="1" applyAlignment="1">
      <alignment horizontal="center" vertical="center"/>
    </xf>
    <xf numFmtId="0" fontId="8" fillId="5" borderId="0" xfId="0" applyFont="1" applyFill="1" applyAlignment="1">
      <alignment horizontal="center" vertical="center"/>
    </xf>
    <xf numFmtId="0" fontId="8" fillId="5" borderId="3" xfId="0" applyFont="1" applyFill="1" applyBorder="1" applyAlignment="1">
      <alignment horizontal="center" vertical="center"/>
    </xf>
    <xf numFmtId="0" fontId="8" fillId="5" borderId="4" xfId="0" applyFont="1" applyFill="1" applyBorder="1" applyAlignment="1">
      <alignment horizontal="center" vertical="center"/>
    </xf>
    <xf numFmtId="0" fontId="6" fillId="6" borderId="51" xfId="0" applyFont="1" applyFill="1" applyBorder="1" applyAlignment="1">
      <alignment horizontal="right"/>
    </xf>
    <xf numFmtId="0" fontId="6" fillId="6" borderId="34" xfId="0" applyFont="1" applyFill="1" applyBorder="1" applyAlignment="1">
      <alignment horizontal="right"/>
    </xf>
    <xf numFmtId="0" fontId="6" fillId="6" borderId="73" xfId="0" applyFont="1" applyFill="1" applyBorder="1" applyAlignment="1">
      <alignment horizontal="right"/>
    </xf>
    <xf numFmtId="0" fontId="6" fillId="6" borderId="74" xfId="0" applyFont="1" applyFill="1" applyBorder="1" applyAlignment="1">
      <alignment horizontal="right"/>
    </xf>
    <xf numFmtId="0" fontId="6" fillId="6" borderId="68" xfId="0" applyFont="1" applyFill="1" applyBorder="1" applyAlignment="1">
      <alignment horizontal="right"/>
    </xf>
    <xf numFmtId="0" fontId="6" fillId="6" borderId="69" xfId="0" applyFont="1" applyFill="1" applyBorder="1" applyAlignment="1">
      <alignment horizontal="right"/>
    </xf>
    <xf numFmtId="0" fontId="6" fillId="6" borderId="70" xfId="0" applyFont="1" applyFill="1" applyBorder="1" applyAlignment="1">
      <alignment horizontal="right"/>
    </xf>
    <xf numFmtId="0" fontId="13" fillId="0" borderId="22" xfId="0" applyFont="1" applyBorder="1" applyAlignment="1" applyProtection="1">
      <alignment horizontal="center" vertical="top"/>
      <protection locked="0"/>
    </xf>
    <xf numFmtId="0" fontId="13" fillId="0" borderId="28" xfId="0" applyFont="1" applyBorder="1" applyAlignment="1" applyProtection="1">
      <alignment horizontal="center" vertical="top"/>
      <protection locked="0"/>
    </xf>
    <xf numFmtId="0" fontId="13" fillId="0" borderId="0" xfId="0" applyFont="1" applyAlignment="1" applyProtection="1">
      <alignment horizontal="center" vertical="top"/>
      <protection locked="0"/>
    </xf>
    <xf numFmtId="0" fontId="13" fillId="0" borderId="2" xfId="0" applyFont="1" applyBorder="1" applyAlignment="1" applyProtection="1">
      <alignment horizontal="center" vertical="top"/>
      <protection locked="0"/>
    </xf>
    <xf numFmtId="0" fontId="13" fillId="0" borderId="4" xfId="0" applyFont="1" applyBorder="1" applyAlignment="1" applyProtection="1">
      <alignment horizontal="center" vertical="top"/>
      <protection locked="0"/>
    </xf>
    <xf numFmtId="0" fontId="13" fillId="0" borderId="5" xfId="0" applyFont="1" applyBorder="1" applyAlignment="1" applyProtection="1">
      <alignment horizontal="center" vertical="top"/>
      <protection locked="0"/>
    </xf>
    <xf numFmtId="0" fontId="13" fillId="0" borderId="17" xfId="0" applyFont="1" applyBorder="1" applyAlignment="1">
      <alignment horizontal="left" vertical="top" wrapText="1"/>
    </xf>
    <xf numFmtId="0" fontId="13" fillId="0" borderId="22" xfId="0" applyFont="1" applyBorder="1" applyAlignment="1">
      <alignment horizontal="left" vertical="top" wrapText="1"/>
    </xf>
    <xf numFmtId="0" fontId="13" fillId="0" borderId="28" xfId="0" applyFont="1" applyBorder="1" applyAlignment="1">
      <alignment horizontal="left" vertical="top" wrapText="1"/>
    </xf>
    <xf numFmtId="0" fontId="13" fillId="0" borderId="1" xfId="0" applyFont="1" applyBorder="1" applyAlignment="1">
      <alignment horizontal="left" vertical="top" wrapText="1"/>
    </xf>
    <xf numFmtId="0" fontId="13" fillId="0" borderId="0" xfId="0" applyFont="1" applyAlignment="1">
      <alignment horizontal="left" vertical="top" wrapText="1"/>
    </xf>
    <xf numFmtId="0" fontId="13" fillId="0" borderId="2" xfId="0" applyFont="1" applyBorder="1" applyAlignment="1">
      <alignment horizontal="left" vertical="top" wrapText="1"/>
    </xf>
    <xf numFmtId="0" fontId="6" fillId="0" borderId="0" xfId="0" applyFont="1" applyAlignment="1">
      <alignment horizontal="center" vertical="center" wrapText="1"/>
    </xf>
    <xf numFmtId="0" fontId="7" fillId="0" borderId="0" xfId="0" applyFont="1" applyAlignment="1">
      <alignment horizontal="center" vertical="center"/>
    </xf>
    <xf numFmtId="0" fontId="16" fillId="6" borderId="16" xfId="0" applyFont="1" applyFill="1" applyBorder="1" applyAlignment="1" applyProtection="1">
      <alignment horizontal="left" vertical="center"/>
      <protection locked="0"/>
    </xf>
    <xf numFmtId="0" fontId="4" fillId="6" borderId="8" xfId="0" applyFont="1" applyFill="1" applyBorder="1" applyAlignment="1" applyProtection="1">
      <alignment horizontal="left" vertical="center"/>
      <protection locked="0"/>
    </xf>
    <xf numFmtId="0" fontId="17" fillId="0" borderId="8" xfId="0" applyFont="1" applyBorder="1" applyAlignment="1">
      <alignment vertical="center"/>
    </xf>
    <xf numFmtId="0" fontId="17" fillId="0" borderId="7" xfId="0" applyFont="1" applyBorder="1" applyAlignment="1">
      <alignment vertical="center"/>
    </xf>
    <xf numFmtId="0" fontId="7" fillId="7" borderId="16" xfId="2" applyFont="1" applyFill="1" applyBorder="1" applyAlignment="1" applyProtection="1">
      <alignment horizontal="left"/>
    </xf>
    <xf numFmtId="0" fontId="7" fillId="7" borderId="8" xfId="2" applyFont="1" applyFill="1" applyBorder="1" applyAlignment="1" applyProtection="1">
      <alignment horizontal="left"/>
    </xf>
    <xf numFmtId="0" fontId="17" fillId="0" borderId="8" xfId="0" applyFont="1" applyBorder="1"/>
    <xf numFmtId="0" fontId="17" fillId="0" borderId="7" xfId="0" applyFont="1" applyBorder="1"/>
    <xf numFmtId="0" fontId="3" fillId="0" borderId="0" xfId="0" applyFont="1" applyAlignment="1">
      <alignment horizontal="left" vertical="center" wrapText="1"/>
    </xf>
    <xf numFmtId="0" fontId="6" fillId="6" borderId="16" xfId="0" applyFont="1" applyFill="1" applyBorder="1" applyAlignment="1">
      <alignment horizontal="left" vertical="center"/>
    </xf>
    <xf numFmtId="0" fontId="6" fillId="6" borderId="8" xfId="0" applyFont="1" applyFill="1" applyBorder="1" applyAlignment="1">
      <alignment horizontal="left" vertical="center"/>
    </xf>
    <xf numFmtId="0" fontId="6" fillId="6" borderId="7" xfId="0" applyFont="1" applyFill="1" applyBorder="1" applyAlignment="1">
      <alignment horizontal="left" vertical="center"/>
    </xf>
    <xf numFmtId="0" fontId="7" fillId="7" borderId="16" xfId="2" applyFont="1" applyFill="1" applyBorder="1" applyAlignment="1" applyProtection="1">
      <alignment horizontal="left" vertical="center"/>
    </xf>
    <xf numFmtId="0" fontId="7" fillId="7" borderId="8" xfId="2" applyFont="1" applyFill="1" applyBorder="1" applyAlignment="1" applyProtection="1">
      <alignment horizontal="left" vertical="center"/>
    </xf>
    <xf numFmtId="0" fontId="7" fillId="7" borderId="7" xfId="2" applyFont="1" applyFill="1" applyBorder="1" applyAlignment="1" applyProtection="1">
      <alignment horizontal="left" vertical="center"/>
    </xf>
    <xf numFmtId="0" fontId="6" fillId="6" borderId="47" xfId="0" applyFont="1" applyFill="1" applyBorder="1" applyAlignment="1">
      <alignment horizontal="center"/>
    </xf>
    <xf numFmtId="0" fontId="6" fillId="6" borderId="32" xfId="0" applyFont="1" applyFill="1" applyBorder="1" applyAlignment="1">
      <alignment horizontal="center"/>
    </xf>
    <xf numFmtId="0" fontId="6" fillId="6" borderId="18" xfId="0" applyFont="1" applyFill="1" applyBorder="1" applyAlignment="1">
      <alignment horizontal="center"/>
    </xf>
    <xf numFmtId="0" fontId="6" fillId="6" borderId="49" xfId="0" applyFont="1" applyFill="1" applyBorder="1" applyAlignment="1">
      <alignment horizontal="right"/>
    </xf>
    <xf numFmtId="0" fontId="6" fillId="6" borderId="37" xfId="0" applyFont="1" applyFill="1" applyBorder="1" applyAlignment="1">
      <alignment horizontal="right"/>
    </xf>
    <xf numFmtId="0" fontId="34" fillId="0" borderId="0" xfId="0" applyFont="1" applyAlignment="1">
      <alignment vertical="center" wrapText="1"/>
    </xf>
    <xf numFmtId="0" fontId="35" fillId="0" borderId="0" xfId="0" applyFont="1" applyAlignment="1">
      <alignment vertical="center" wrapText="1"/>
    </xf>
    <xf numFmtId="0" fontId="35" fillId="0" borderId="0" xfId="0" applyFont="1" applyAlignment="1">
      <alignment horizontal="left" vertical="center" wrapText="1"/>
    </xf>
    <xf numFmtId="10" fontId="35" fillId="0" borderId="0" xfId="0" applyNumberFormat="1" applyFont="1" applyAlignment="1">
      <alignment horizontal="center" vertical="center"/>
    </xf>
    <xf numFmtId="169" fontId="7" fillId="7" borderId="16" xfId="2" applyNumberFormat="1" applyFont="1" applyFill="1" applyBorder="1" applyAlignment="1" applyProtection="1">
      <alignment horizontal="right"/>
    </xf>
    <xf numFmtId="0" fontId="13" fillId="2" borderId="6" xfId="0" applyFont="1" applyFill="1" applyBorder="1" applyAlignment="1" applyProtection="1">
      <alignment wrapText="1"/>
      <protection locked="0"/>
    </xf>
    <xf numFmtId="0" fontId="4" fillId="6" borderId="15" xfId="0" applyFont="1" applyFill="1" applyBorder="1" applyAlignment="1">
      <alignment horizontal="center" wrapText="1"/>
    </xf>
    <xf numFmtId="0" fontId="4" fillId="6" borderId="23" xfId="0" applyFont="1" applyFill="1" applyBorder="1" applyAlignment="1">
      <alignment horizontal="center" wrapText="1"/>
    </xf>
    <xf numFmtId="0" fontId="4" fillId="6" borderId="9" xfId="0" applyFont="1" applyFill="1" applyBorder="1" applyAlignment="1">
      <alignment horizontal="center" wrapText="1"/>
    </xf>
    <xf numFmtId="0" fontId="4" fillId="6" borderId="17" xfId="0" applyFont="1" applyFill="1" applyBorder="1" applyAlignment="1">
      <alignment horizontal="center" wrapText="1"/>
    </xf>
    <xf numFmtId="0" fontId="4" fillId="6" borderId="1" xfId="0" applyFont="1" applyFill="1" applyBorder="1" applyAlignment="1">
      <alignment horizontal="center" wrapText="1"/>
    </xf>
    <xf numFmtId="0" fontId="4" fillId="6" borderId="3" xfId="0" applyFont="1" applyFill="1" applyBorder="1" applyAlignment="1">
      <alignment horizontal="center" wrapText="1"/>
    </xf>
    <xf numFmtId="0" fontId="16" fillId="6" borderId="17" xfId="0" applyFont="1" applyFill="1" applyBorder="1" applyAlignment="1">
      <alignment horizontal="center"/>
    </xf>
    <xf numFmtId="0" fontId="16" fillId="6" borderId="22" xfId="0" applyFont="1" applyFill="1" applyBorder="1" applyAlignment="1">
      <alignment horizontal="center"/>
    </xf>
    <xf numFmtId="0" fontId="16" fillId="6" borderId="28" xfId="0" applyFont="1" applyFill="1" applyBorder="1" applyAlignment="1">
      <alignment horizontal="center"/>
    </xf>
    <xf numFmtId="0" fontId="28" fillId="6" borderId="17" xfId="0" applyFont="1" applyFill="1" applyBorder="1" applyAlignment="1">
      <alignment horizontal="center" wrapText="1"/>
    </xf>
    <xf numFmtId="0" fontId="3" fillId="6" borderId="28" xfId="0" applyFont="1" applyFill="1" applyBorder="1"/>
    <xf numFmtId="0" fontId="3" fillId="6" borderId="1" xfId="0" applyFont="1" applyFill="1" applyBorder="1"/>
    <xf numFmtId="0" fontId="3" fillId="6" borderId="2" xfId="0" applyFont="1" applyFill="1" applyBorder="1"/>
    <xf numFmtId="0" fontId="3" fillId="6" borderId="3" xfId="0" applyFont="1" applyFill="1" applyBorder="1"/>
    <xf numFmtId="0" fontId="3" fillId="6" borderId="5" xfId="0" applyFont="1" applyFill="1" applyBorder="1"/>
    <xf numFmtId="0" fontId="7" fillId="7" borderId="8" xfId="2" applyFont="1" applyFill="1" applyBorder="1" applyAlignment="1" applyProtection="1">
      <alignment horizontal="center"/>
    </xf>
    <xf numFmtId="0" fontId="16" fillId="13" borderId="16" xfId="0" applyFont="1" applyFill="1" applyBorder="1" applyAlignment="1">
      <alignment vertical="center"/>
    </xf>
    <xf numFmtId="0" fontId="16" fillId="13" borderId="8" xfId="0" applyFont="1" applyFill="1" applyBorder="1" applyAlignment="1">
      <alignment vertical="center"/>
    </xf>
    <xf numFmtId="0" fontId="16" fillId="6" borderId="16" xfId="0" applyFont="1" applyFill="1" applyBorder="1" applyAlignment="1">
      <alignment vertical="center"/>
    </xf>
    <xf numFmtId="0" fontId="16" fillId="6" borderId="8" xfId="0" applyFont="1" applyFill="1" applyBorder="1" applyAlignment="1">
      <alignment vertical="center"/>
    </xf>
    <xf numFmtId="0" fontId="16" fillId="6" borderId="7" xfId="0" applyFont="1" applyFill="1" applyBorder="1" applyAlignment="1">
      <alignment vertical="center"/>
    </xf>
    <xf numFmtId="49" fontId="16" fillId="6" borderId="8" xfId="0" applyNumberFormat="1" applyFont="1" applyFill="1" applyBorder="1" applyAlignment="1">
      <alignment horizontal="center" vertical="center"/>
    </xf>
    <xf numFmtId="0" fontId="4" fillId="6" borderId="8" xfId="0" applyFont="1" applyFill="1" applyBorder="1" applyAlignment="1">
      <alignment vertical="center"/>
    </xf>
    <xf numFmtId="0" fontId="4" fillId="6" borderId="7" xfId="0" applyFont="1" applyFill="1" applyBorder="1" applyAlignment="1">
      <alignment vertical="center"/>
    </xf>
    <xf numFmtId="2" fontId="4" fillId="6" borderId="16" xfId="0" applyNumberFormat="1" applyFont="1" applyFill="1" applyBorder="1" applyAlignment="1">
      <alignment horizontal="right"/>
    </xf>
    <xf numFmtId="2" fontId="4" fillId="6" borderId="8" xfId="0" applyNumberFormat="1" applyFont="1" applyFill="1" applyBorder="1" applyAlignment="1">
      <alignment horizontal="right"/>
    </xf>
    <xf numFmtId="2" fontId="4" fillId="6" borderId="7" xfId="0" applyNumberFormat="1" applyFont="1" applyFill="1" applyBorder="1" applyAlignment="1">
      <alignment horizontal="right"/>
    </xf>
    <xf numFmtId="0" fontId="16" fillId="6" borderId="4" xfId="0" applyFont="1" applyFill="1" applyBorder="1" applyAlignment="1">
      <alignment horizontal="center" vertical="center"/>
    </xf>
    <xf numFmtId="0" fontId="4" fillId="6" borderId="4" xfId="0" applyFont="1" applyFill="1" applyBorder="1" applyAlignment="1">
      <alignment horizontal="center" vertical="center"/>
    </xf>
    <xf numFmtId="0" fontId="4" fillId="6" borderId="5" xfId="0" applyFont="1" applyFill="1" applyBorder="1" applyAlignment="1">
      <alignment horizontal="center" vertical="center"/>
    </xf>
    <xf numFmtId="0" fontId="13" fillId="2" borderId="16" xfId="0" applyFont="1" applyFill="1" applyBorder="1" applyAlignment="1" applyProtection="1">
      <alignment wrapText="1"/>
      <protection locked="0"/>
    </xf>
    <xf numFmtId="0" fontId="13" fillId="2" borderId="7" xfId="0" applyFont="1" applyFill="1" applyBorder="1" applyAlignment="1" applyProtection="1">
      <alignment wrapText="1"/>
      <protection locked="0"/>
    </xf>
    <xf numFmtId="49" fontId="16" fillId="6" borderId="16" xfId="0" applyNumberFormat="1" applyFont="1" applyFill="1" applyBorder="1" applyAlignment="1">
      <alignment horizontal="center" vertical="center"/>
    </xf>
    <xf numFmtId="49" fontId="7" fillId="7" borderId="8" xfId="2" applyNumberFormat="1" applyFont="1" applyFill="1" applyBorder="1" applyAlignment="1" applyProtection="1">
      <alignment horizontal="center"/>
    </xf>
    <xf numFmtId="0" fontId="13" fillId="2" borderId="15" xfId="0" applyFont="1" applyFill="1" applyBorder="1" applyAlignment="1" applyProtection="1">
      <alignment wrapText="1"/>
      <protection locked="0"/>
    </xf>
    <xf numFmtId="0" fontId="13" fillId="11" borderId="0" xfId="0" applyFont="1" applyFill="1" applyAlignment="1">
      <alignment vertical="center" wrapText="1"/>
    </xf>
    <xf numFmtId="0" fontId="0" fillId="11" borderId="0" xfId="0" applyFill="1" applyAlignment="1">
      <alignment vertical="center" wrapText="1"/>
    </xf>
    <xf numFmtId="0" fontId="16" fillId="6" borderId="16" xfId="0" applyFont="1" applyFill="1" applyBorder="1" applyAlignment="1">
      <alignment horizontal="left" vertical="center"/>
    </xf>
    <xf numFmtId="0" fontId="16" fillId="6" borderId="8" xfId="0" applyFont="1" applyFill="1" applyBorder="1" applyAlignment="1">
      <alignment horizontal="left" vertical="center"/>
    </xf>
    <xf numFmtId="0" fontId="16" fillId="6" borderId="7" xfId="0" applyFont="1" applyFill="1" applyBorder="1" applyAlignment="1">
      <alignment horizontal="left" vertical="center"/>
    </xf>
    <xf numFmtId="0" fontId="16" fillId="6" borderId="16" xfId="0" applyFont="1" applyFill="1" applyBorder="1" applyAlignment="1">
      <alignment horizontal="center"/>
    </xf>
    <xf numFmtId="0" fontId="3" fillId="14" borderId="16" xfId="2" applyFont="1" applyFill="1" applyBorder="1" applyAlignment="1" applyProtection="1">
      <alignment horizontal="left"/>
    </xf>
    <xf numFmtId="0" fontId="3" fillId="14" borderId="8" xfId="2" applyFont="1" applyFill="1" applyBorder="1" applyAlignment="1" applyProtection="1">
      <alignment horizontal="left"/>
    </xf>
    <xf numFmtId="0" fontId="3" fillId="14" borderId="7" xfId="2" applyFont="1" applyFill="1" applyBorder="1" applyAlignment="1" applyProtection="1">
      <alignment horizontal="left"/>
    </xf>
    <xf numFmtId="0" fontId="3" fillId="14" borderId="8" xfId="0" applyFont="1" applyFill="1" applyBorder="1" applyAlignment="1">
      <alignment horizontal="center"/>
    </xf>
    <xf numFmtId="0" fontId="3" fillId="14" borderId="7" xfId="0" applyFont="1" applyFill="1" applyBorder="1" applyAlignment="1">
      <alignment horizontal="center"/>
    </xf>
    <xf numFmtId="49" fontId="5" fillId="7" borderId="16" xfId="2" applyNumberFormat="1" applyFont="1" applyFill="1" applyBorder="1" applyAlignment="1" applyProtection="1">
      <alignment horizontal="center"/>
    </xf>
    <xf numFmtId="0" fontId="5" fillId="7" borderId="7" xfId="2" applyFont="1" applyFill="1" applyBorder="1" applyAlignment="1" applyProtection="1">
      <alignment horizontal="center"/>
    </xf>
    <xf numFmtId="0" fontId="16" fillId="6" borderId="8" xfId="0" applyFont="1" applyFill="1" applyBorder="1" applyAlignment="1">
      <alignment horizontal="left"/>
    </xf>
    <xf numFmtId="0" fontId="16" fillId="6" borderId="7" xfId="0" applyFont="1" applyFill="1" applyBorder="1" applyAlignment="1">
      <alignment horizontal="left"/>
    </xf>
    <xf numFmtId="0" fontId="3" fillId="2" borderId="54" xfId="0" applyFont="1" applyFill="1" applyBorder="1" applyAlignment="1">
      <alignment horizontal="center"/>
    </xf>
    <xf numFmtId="0" fontId="3" fillId="2" borderId="27" xfId="0" applyFont="1" applyFill="1" applyBorder="1" applyAlignment="1">
      <alignment horizontal="center"/>
    </xf>
    <xf numFmtId="0" fontId="6" fillId="2" borderId="4" xfId="0" applyFont="1" applyFill="1" applyBorder="1" applyAlignment="1" applyProtection="1">
      <alignment horizontal="left"/>
      <protection locked="0"/>
    </xf>
    <xf numFmtId="0" fontId="6" fillId="2" borderId="5" xfId="0" applyFont="1" applyFill="1" applyBorder="1" applyAlignment="1" applyProtection="1">
      <alignment horizontal="left"/>
      <protection locked="0"/>
    </xf>
    <xf numFmtId="49" fontId="16" fillId="6" borderId="7" xfId="0" applyNumberFormat="1" applyFont="1" applyFill="1" applyBorder="1" applyAlignment="1">
      <alignment horizontal="center"/>
    </xf>
    <xf numFmtId="0" fontId="3" fillId="14" borderId="16" xfId="2" applyFont="1" applyFill="1" applyBorder="1" applyAlignment="1" applyProtection="1">
      <alignment horizontal="left" vertical="center" wrapText="1"/>
    </xf>
    <xf numFmtId="0" fontId="3" fillId="14" borderId="8" xfId="2" applyFont="1" applyFill="1" applyBorder="1" applyAlignment="1" applyProtection="1">
      <alignment horizontal="left" vertical="center" wrapText="1"/>
    </xf>
    <xf numFmtId="0" fontId="3" fillId="14" borderId="7" xfId="2" applyFont="1" applyFill="1" applyBorder="1" applyAlignment="1" applyProtection="1">
      <alignment horizontal="left" vertical="center" wrapText="1"/>
    </xf>
    <xf numFmtId="0" fontId="7" fillId="9" borderId="16" xfId="2" applyFont="1" applyFill="1" applyBorder="1" applyAlignment="1" applyProtection="1">
      <alignment horizontal="center"/>
    </xf>
    <xf numFmtId="0" fontId="7" fillId="9" borderId="8" xfId="2" applyFont="1" applyFill="1" applyBorder="1" applyAlignment="1" applyProtection="1">
      <alignment horizontal="center"/>
    </xf>
    <xf numFmtId="0" fontId="7" fillId="9" borderId="7" xfId="2" applyFont="1" applyFill="1" applyBorder="1" applyAlignment="1" applyProtection="1">
      <alignment horizontal="center"/>
    </xf>
    <xf numFmtId="169" fontId="7" fillId="0" borderId="16" xfId="2" applyNumberFormat="1" applyFont="1" applyFill="1" applyBorder="1" applyAlignment="1" applyProtection="1">
      <alignment horizontal="right"/>
    </xf>
    <xf numFmtId="0" fontId="8" fillId="6" borderId="17" xfId="0" applyFont="1" applyFill="1" applyBorder="1" applyAlignment="1">
      <alignment horizontal="center"/>
    </xf>
    <xf numFmtId="0" fontId="8" fillId="6" borderId="29" xfId="0" applyFont="1" applyFill="1" applyBorder="1" applyAlignment="1">
      <alignment horizontal="center"/>
    </xf>
    <xf numFmtId="0" fontId="8" fillId="6" borderId="28" xfId="0" applyFont="1" applyFill="1" applyBorder="1" applyAlignment="1">
      <alignment horizontal="center" wrapText="1"/>
    </xf>
    <xf numFmtId="0" fontId="8" fillId="6" borderId="30" xfId="0" applyFont="1" applyFill="1" applyBorder="1" applyAlignment="1">
      <alignment horizontal="center" wrapText="1"/>
    </xf>
    <xf numFmtId="0" fontId="8" fillId="6" borderId="15" xfId="0" applyFont="1" applyFill="1" applyBorder="1" applyAlignment="1">
      <alignment horizontal="center"/>
    </xf>
    <xf numFmtId="0" fontId="8" fillId="6" borderId="25" xfId="0" applyFont="1" applyFill="1" applyBorder="1" applyAlignment="1">
      <alignment horizontal="center"/>
    </xf>
    <xf numFmtId="44" fontId="13" fillId="2" borderId="16" xfId="0" applyNumberFormat="1" applyFont="1" applyFill="1" applyBorder="1" applyAlignment="1" applyProtection="1">
      <alignment horizontal="left"/>
      <protection locked="0"/>
    </xf>
    <xf numFmtId="44" fontId="13" fillId="2" borderId="8" xfId="0" applyNumberFormat="1" applyFont="1" applyFill="1" applyBorder="1" applyAlignment="1" applyProtection="1">
      <alignment horizontal="left"/>
      <protection locked="0"/>
    </xf>
    <xf numFmtId="44" fontId="13" fillId="2" borderId="7" xfId="0" applyNumberFormat="1" applyFont="1" applyFill="1" applyBorder="1" applyAlignment="1" applyProtection="1">
      <alignment horizontal="left"/>
      <protection locked="0"/>
    </xf>
    <xf numFmtId="0" fontId="8" fillId="6" borderId="15" xfId="0" applyFont="1" applyFill="1" applyBorder="1" applyAlignment="1">
      <alignment horizontal="center" wrapText="1"/>
    </xf>
    <xf numFmtId="0" fontId="8" fillId="6" borderId="25" xfId="0" applyFont="1" applyFill="1" applyBorder="1" applyAlignment="1">
      <alignment horizontal="center" wrapText="1"/>
    </xf>
    <xf numFmtId="0" fontId="8" fillId="6" borderId="16" xfId="0" applyFont="1" applyFill="1" applyBorder="1" applyAlignment="1">
      <alignment horizontal="center" wrapText="1"/>
    </xf>
    <xf numFmtId="0" fontId="8" fillId="6" borderId="8" xfId="0" applyFont="1" applyFill="1" applyBorder="1" applyAlignment="1">
      <alignment horizontal="center" wrapText="1"/>
    </xf>
    <xf numFmtId="0" fontId="8" fillId="6" borderId="7" xfId="0" applyFont="1" applyFill="1" applyBorder="1" applyAlignment="1">
      <alignment horizontal="center" wrapText="1"/>
    </xf>
    <xf numFmtId="0" fontId="4" fillId="6" borderId="26" xfId="0" applyFont="1" applyFill="1" applyBorder="1" applyAlignment="1">
      <alignment horizontal="left"/>
    </xf>
    <xf numFmtId="0" fontId="4" fillId="6" borderId="27" xfId="0" applyFont="1" applyFill="1" applyBorder="1" applyAlignment="1">
      <alignment horizontal="left"/>
    </xf>
    <xf numFmtId="44" fontId="13" fillId="2" borderId="31" xfId="0" applyNumberFormat="1" applyFont="1" applyFill="1" applyBorder="1" applyAlignment="1" applyProtection="1">
      <alignment horizontal="left"/>
      <protection locked="0"/>
    </xf>
    <xf numFmtId="44" fontId="13" fillId="2" borderId="32" xfId="0" applyNumberFormat="1" applyFont="1" applyFill="1" applyBorder="1" applyAlignment="1" applyProtection="1">
      <alignment horizontal="left"/>
      <protection locked="0"/>
    </xf>
    <xf numFmtId="44" fontId="13" fillId="2" borderId="18" xfId="0" applyNumberFormat="1" applyFont="1" applyFill="1" applyBorder="1" applyAlignment="1" applyProtection="1">
      <alignment horizontal="left"/>
      <protection locked="0"/>
    </xf>
    <xf numFmtId="44" fontId="13" fillId="2" borderId="24" xfId="0" applyNumberFormat="1" applyFont="1" applyFill="1" applyBorder="1" applyAlignment="1" applyProtection="1">
      <alignment horizontal="left"/>
      <protection locked="0"/>
    </xf>
    <xf numFmtId="44" fontId="13" fillId="2" borderId="33" xfId="0" applyNumberFormat="1" applyFont="1" applyFill="1" applyBorder="1" applyAlignment="1" applyProtection="1">
      <alignment horizontal="left"/>
      <protection locked="0"/>
    </xf>
    <xf numFmtId="44" fontId="13" fillId="2" borderId="19" xfId="0" applyNumberFormat="1" applyFont="1" applyFill="1" applyBorder="1" applyAlignment="1" applyProtection="1">
      <alignment horizontal="left"/>
      <protection locked="0"/>
    </xf>
    <xf numFmtId="0" fontId="4" fillId="6" borderId="26" xfId="0" applyFont="1" applyFill="1" applyBorder="1" applyAlignment="1">
      <alignment horizontal="right"/>
    </xf>
    <xf numFmtId="0" fontId="4" fillId="6" borderId="27" xfId="0" applyFont="1" applyFill="1" applyBorder="1" applyAlignment="1">
      <alignment horizontal="right"/>
    </xf>
    <xf numFmtId="0" fontId="4" fillId="6" borderId="36" xfId="0" applyFont="1" applyFill="1" applyBorder="1" applyAlignment="1">
      <alignment horizontal="right"/>
    </xf>
    <xf numFmtId="0" fontId="4" fillId="6" borderId="31" xfId="0" applyFont="1" applyFill="1" applyBorder="1" applyAlignment="1">
      <alignment horizontal="center" vertical="center" wrapText="1"/>
    </xf>
    <xf numFmtId="0" fontId="4" fillId="6" borderId="32"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7" fillId="2" borderId="8" xfId="0" applyFont="1" applyFill="1" applyBorder="1" applyAlignment="1" applyProtection="1">
      <alignment horizontal="left"/>
      <protection locked="0"/>
    </xf>
    <xf numFmtId="0" fontId="7" fillId="7" borderId="8" xfId="0" applyFont="1" applyFill="1" applyBorder="1" applyAlignment="1">
      <alignment horizontal="left" wrapText="1"/>
    </xf>
    <xf numFmtId="169" fontId="7" fillId="7" borderId="8" xfId="0" applyNumberFormat="1" applyFont="1" applyFill="1" applyBorder="1" applyAlignment="1">
      <alignment horizontal="left"/>
    </xf>
    <xf numFmtId="169" fontId="7" fillId="7" borderId="7" xfId="0" applyNumberFormat="1" applyFont="1" applyFill="1" applyBorder="1" applyAlignment="1">
      <alignment horizontal="left"/>
    </xf>
    <xf numFmtId="0" fontId="4" fillId="6" borderId="22" xfId="0" applyFont="1" applyFill="1" applyBorder="1" applyAlignment="1">
      <alignment horizontal="center" wrapText="1"/>
    </xf>
    <xf numFmtId="0" fontId="4" fillId="6" borderId="28" xfId="0" applyFont="1" applyFill="1" applyBorder="1" applyAlignment="1">
      <alignment horizontal="center" wrapText="1"/>
    </xf>
    <xf numFmtId="0" fontId="7" fillId="14" borderId="8" xfId="0" applyFont="1" applyFill="1" applyBorder="1" applyAlignment="1">
      <alignment horizontal="left" wrapText="1"/>
    </xf>
    <xf numFmtId="169" fontId="7" fillId="7" borderId="7" xfId="0" applyNumberFormat="1" applyFont="1" applyFill="1" applyBorder="1" applyAlignment="1">
      <alignment horizontal="right"/>
    </xf>
    <xf numFmtId="0" fontId="7" fillId="9" borderId="17" xfId="0" applyFont="1" applyFill="1" applyBorder="1" applyAlignment="1">
      <alignment horizontal="left" vertical="top" wrapText="1"/>
    </xf>
    <xf numFmtId="0" fontId="0" fillId="9" borderId="22" xfId="0" applyFill="1" applyBorder="1" applyAlignment="1">
      <alignment wrapText="1"/>
    </xf>
    <xf numFmtId="0" fontId="0" fillId="9" borderId="28" xfId="0" applyFill="1" applyBorder="1" applyAlignment="1">
      <alignment wrapText="1"/>
    </xf>
    <xf numFmtId="0" fontId="0" fillId="9" borderId="1" xfId="0" applyFill="1" applyBorder="1" applyAlignment="1">
      <alignment wrapText="1"/>
    </xf>
    <xf numFmtId="0" fontId="0" fillId="9" borderId="0" xfId="0" applyFill="1" applyAlignment="1">
      <alignment wrapText="1"/>
    </xf>
    <xf numFmtId="0" fontId="0" fillId="9" borderId="2" xfId="0" applyFill="1" applyBorder="1" applyAlignment="1">
      <alignment wrapText="1"/>
    </xf>
    <xf numFmtId="0" fontId="0" fillId="9" borderId="3" xfId="0" applyFill="1" applyBorder="1" applyAlignment="1">
      <alignment wrapText="1"/>
    </xf>
    <xf numFmtId="0" fontId="0" fillId="9" borderId="4" xfId="0" applyFill="1" applyBorder="1" applyAlignment="1">
      <alignment wrapText="1"/>
    </xf>
    <xf numFmtId="0" fontId="0" fillId="9" borderId="5" xfId="0" applyFill="1" applyBorder="1" applyAlignment="1">
      <alignment wrapText="1"/>
    </xf>
    <xf numFmtId="0" fontId="16" fillId="13" borderId="16" xfId="0" applyFont="1" applyFill="1" applyBorder="1" applyAlignment="1">
      <alignment horizontal="left" vertical="center"/>
    </xf>
    <xf numFmtId="0" fontId="16" fillId="13" borderId="8" xfId="0" applyFont="1" applyFill="1" applyBorder="1" applyAlignment="1">
      <alignment horizontal="left" vertical="center"/>
    </xf>
    <xf numFmtId="0" fontId="16" fillId="13" borderId="7" xfId="0" applyFont="1" applyFill="1" applyBorder="1" applyAlignment="1">
      <alignment horizontal="left" vertical="center"/>
    </xf>
    <xf numFmtId="0" fontId="7" fillId="7" borderId="8" xfId="0" applyFont="1" applyFill="1" applyBorder="1" applyAlignment="1">
      <alignment horizontal="left"/>
    </xf>
    <xf numFmtId="0" fontId="7" fillId="7" borderId="16" xfId="2" applyFont="1" applyFill="1" applyBorder="1" applyAlignment="1" applyProtection="1">
      <alignment horizontal="center"/>
    </xf>
    <xf numFmtId="0" fontId="16" fillId="13" borderId="16" xfId="0" applyFont="1" applyFill="1" applyBorder="1" applyAlignment="1">
      <alignment horizontal="left"/>
    </xf>
    <xf numFmtId="0" fontId="16" fillId="13" borderId="8" xfId="0" applyFont="1" applyFill="1" applyBorder="1" applyAlignment="1">
      <alignment horizontal="left"/>
    </xf>
    <xf numFmtId="0" fontId="16" fillId="13" borderId="7" xfId="0" applyFont="1" applyFill="1" applyBorder="1" applyAlignment="1">
      <alignment horizontal="left"/>
    </xf>
    <xf numFmtId="0" fontId="7" fillId="14" borderId="16" xfId="2" applyFont="1" applyFill="1" applyBorder="1" applyAlignment="1" applyProtection="1">
      <alignment horizontal="left"/>
    </xf>
    <xf numFmtId="0" fontId="7" fillId="14" borderId="8" xfId="0" applyFont="1" applyFill="1" applyBorder="1" applyAlignment="1">
      <alignment horizontal="left"/>
    </xf>
    <xf numFmtId="0" fontId="0" fillId="14" borderId="8" xfId="0" applyFill="1" applyBorder="1"/>
    <xf numFmtId="0" fontId="0" fillId="14" borderId="7" xfId="0" applyFill="1" applyBorder="1"/>
    <xf numFmtId="49" fontId="3" fillId="7" borderId="16" xfId="2" applyNumberFormat="1" applyFont="1" applyFill="1" applyBorder="1" applyAlignment="1" applyProtection="1">
      <alignment horizontal="center"/>
    </xf>
    <xf numFmtId="0" fontId="3" fillId="7" borderId="8" xfId="0" applyFont="1" applyFill="1" applyBorder="1" applyAlignment="1">
      <alignment horizontal="center"/>
    </xf>
    <xf numFmtId="0" fontId="3" fillId="7" borderId="7" xfId="0" applyFont="1" applyFill="1" applyBorder="1" applyAlignment="1">
      <alignment horizontal="center"/>
    </xf>
    <xf numFmtId="0" fontId="7" fillId="7" borderId="7" xfId="0" applyFont="1" applyFill="1" applyBorder="1" applyAlignment="1">
      <alignment horizontal="left"/>
    </xf>
    <xf numFmtId="169" fontId="7" fillId="7" borderId="8" xfId="2" applyNumberFormat="1" applyFont="1" applyFill="1" applyBorder="1" applyAlignment="1" applyProtection="1">
      <alignment horizontal="left"/>
    </xf>
    <xf numFmtId="0" fontId="8" fillId="6" borderId="17" xfId="0" applyFont="1" applyFill="1" applyBorder="1"/>
    <xf numFmtId="0" fontId="8" fillId="6" borderId="28" xfId="0" applyFont="1" applyFill="1" applyBorder="1"/>
    <xf numFmtId="0" fontId="8" fillId="6" borderId="1" xfId="0" applyFont="1" applyFill="1" applyBorder="1"/>
    <xf numFmtId="0" fontId="8" fillId="6" borderId="2" xfId="0" applyFont="1" applyFill="1" applyBorder="1"/>
    <xf numFmtId="0" fontId="8" fillId="6" borderId="3" xfId="0" applyFont="1" applyFill="1" applyBorder="1"/>
    <xf numFmtId="0" fontId="8" fillId="6" borderId="5" xfId="0" applyFont="1" applyFill="1" applyBorder="1"/>
    <xf numFmtId="0" fontId="8" fillId="6" borderId="17" xfId="0" applyFont="1" applyFill="1" applyBorder="1" applyAlignment="1">
      <alignment horizontal="center" wrapText="1"/>
    </xf>
    <xf numFmtId="0" fontId="8" fillId="6" borderId="28" xfId="0" applyFont="1" applyFill="1" applyBorder="1" applyAlignment="1">
      <alignment horizontal="center"/>
    </xf>
    <xf numFmtId="0" fontId="8" fillId="6" borderId="1" xfId="0" applyFont="1" applyFill="1" applyBorder="1" applyAlignment="1">
      <alignment horizontal="center"/>
    </xf>
    <xf numFmtId="0" fontId="8" fillId="6" borderId="2" xfId="0" applyFont="1" applyFill="1" applyBorder="1" applyAlignment="1">
      <alignment horizontal="center"/>
    </xf>
    <xf numFmtId="0" fontId="8" fillId="6" borderId="3" xfId="0" applyFont="1" applyFill="1" applyBorder="1" applyAlignment="1">
      <alignment horizontal="center"/>
    </xf>
    <xf numFmtId="0" fontId="8" fillId="6" borderId="5" xfId="0" applyFont="1" applyFill="1" applyBorder="1" applyAlignment="1">
      <alignment horizontal="center"/>
    </xf>
    <xf numFmtId="0" fontId="8" fillId="6" borderId="23" xfId="0" applyFont="1" applyFill="1" applyBorder="1" applyAlignment="1">
      <alignment horizontal="center"/>
    </xf>
    <xf numFmtId="0" fontId="8" fillId="6" borderId="9" xfId="0" applyFont="1" applyFill="1" applyBorder="1" applyAlignment="1">
      <alignment horizontal="center"/>
    </xf>
    <xf numFmtId="0" fontId="8" fillId="6" borderId="23" xfId="0" applyFont="1" applyFill="1" applyBorder="1" applyAlignment="1">
      <alignment horizontal="center" wrapText="1"/>
    </xf>
    <xf numFmtId="0" fontId="8" fillId="6" borderId="9" xfId="0" applyFont="1" applyFill="1" applyBorder="1" applyAlignment="1">
      <alignment horizontal="center" wrapText="1"/>
    </xf>
    <xf numFmtId="0" fontId="8" fillId="6" borderId="3" xfId="0" applyFont="1" applyFill="1" applyBorder="1" applyAlignment="1">
      <alignment horizontal="center" wrapText="1"/>
    </xf>
    <xf numFmtId="0" fontId="8" fillId="6" borderId="5" xfId="0" applyFont="1" applyFill="1" applyBorder="1" applyAlignment="1">
      <alignment horizontal="center" wrapText="1"/>
    </xf>
    <xf numFmtId="0" fontId="13" fillId="2" borderId="16" xfId="0" applyFont="1" applyFill="1" applyBorder="1" applyAlignment="1" applyProtection="1">
      <alignment horizontal="left" wrapText="1"/>
      <protection locked="0"/>
    </xf>
    <xf numFmtId="0" fontId="13" fillId="2" borderId="7" xfId="0" applyFont="1" applyFill="1" applyBorder="1" applyAlignment="1" applyProtection="1">
      <alignment horizontal="left" wrapText="1"/>
      <protection locked="0"/>
    </xf>
    <xf numFmtId="0" fontId="4" fillId="6" borderId="8"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13" fillId="2" borderId="39" xfId="0" applyFont="1" applyFill="1" applyBorder="1" applyAlignment="1" applyProtection="1">
      <alignment horizontal="left" wrapText="1"/>
      <protection locked="0"/>
    </xf>
    <xf numFmtId="0" fontId="13" fillId="2" borderId="40" xfId="0" applyFont="1" applyFill="1" applyBorder="1" applyAlignment="1" applyProtection="1">
      <alignment horizontal="left" wrapText="1"/>
      <protection locked="0"/>
    </xf>
    <xf numFmtId="0" fontId="3" fillId="6" borderId="4" xfId="0" applyFont="1" applyFill="1" applyBorder="1"/>
    <xf numFmtId="0" fontId="4" fillId="6" borderId="4" xfId="0" applyFont="1" applyFill="1" applyBorder="1" applyAlignment="1">
      <alignment horizontal="right"/>
    </xf>
    <xf numFmtId="0" fontId="4" fillId="6" borderId="5" xfId="0" applyFont="1" applyFill="1" applyBorder="1" applyAlignment="1">
      <alignment horizontal="right"/>
    </xf>
    <xf numFmtId="0" fontId="7" fillId="2" borderId="16" xfId="0" applyFont="1" applyFill="1" applyBorder="1" applyAlignment="1" applyProtection="1">
      <alignment horizontal="left" wrapText="1"/>
      <protection locked="0"/>
    </xf>
    <xf numFmtId="0" fontId="7" fillId="0" borderId="8" xfId="0" applyFont="1" applyBorder="1" applyAlignment="1" applyProtection="1">
      <alignment horizontal="left" wrapText="1"/>
      <protection locked="0"/>
    </xf>
    <xf numFmtId="0" fontId="7" fillId="11" borderId="17" xfId="0" applyFont="1" applyFill="1" applyBorder="1" applyAlignment="1">
      <alignment horizontal="left" vertical="top" wrapText="1"/>
    </xf>
    <xf numFmtId="0" fontId="0" fillId="11" borderId="22" xfId="0" applyFill="1" applyBorder="1" applyAlignment="1">
      <alignment wrapText="1"/>
    </xf>
    <xf numFmtId="0" fontId="0" fillId="11" borderId="28" xfId="0" applyFill="1" applyBorder="1" applyAlignment="1">
      <alignment wrapText="1"/>
    </xf>
    <xf numFmtId="0" fontId="0" fillId="11" borderId="1" xfId="0" applyFill="1" applyBorder="1" applyAlignment="1">
      <alignment wrapText="1"/>
    </xf>
    <xf numFmtId="0" fontId="0" fillId="11" borderId="2" xfId="0" applyFill="1" applyBorder="1" applyAlignment="1">
      <alignment wrapText="1"/>
    </xf>
    <xf numFmtId="0" fontId="0" fillId="11" borderId="3" xfId="0" applyFill="1" applyBorder="1" applyAlignment="1">
      <alignment wrapText="1"/>
    </xf>
    <xf numFmtId="0" fontId="0" fillId="11" borderId="4" xfId="0" applyFill="1" applyBorder="1" applyAlignment="1">
      <alignment wrapText="1"/>
    </xf>
    <xf numFmtId="0" fontId="0" fillId="11" borderId="5" xfId="0" applyFill="1" applyBorder="1" applyAlignment="1">
      <alignment wrapText="1"/>
    </xf>
    <xf numFmtId="0" fontId="6" fillId="6" borderId="16" xfId="0" applyFont="1" applyFill="1" applyBorder="1" applyAlignment="1">
      <alignment horizontal="center"/>
    </xf>
    <xf numFmtId="164" fontId="30" fillId="2" borderId="6" xfId="0" applyNumberFormat="1" applyFont="1" applyFill="1" applyBorder="1" applyProtection="1">
      <protection locked="0"/>
    </xf>
    <xf numFmtId="44" fontId="3" fillId="6" borderId="3" xfId="0" applyNumberFormat="1" applyFont="1" applyFill="1" applyBorder="1" applyAlignment="1">
      <alignment horizontal="center"/>
    </xf>
    <xf numFmtId="44" fontId="3" fillId="6" borderId="4" xfId="0" applyNumberFormat="1" applyFont="1" applyFill="1" applyBorder="1" applyAlignment="1">
      <alignment horizontal="center"/>
    </xf>
    <xf numFmtId="44" fontId="3" fillId="6" borderId="5" xfId="0" applyNumberFormat="1" applyFont="1" applyFill="1" applyBorder="1" applyAlignment="1">
      <alignment horizontal="center"/>
    </xf>
    <xf numFmtId="0" fontId="4" fillId="6" borderId="3" xfId="0" applyFont="1" applyFill="1" applyBorder="1" applyAlignment="1">
      <alignment horizontal="right"/>
    </xf>
    <xf numFmtId="0" fontId="13" fillId="2" borderId="6" xfId="0" applyFont="1" applyFill="1" applyBorder="1" applyAlignment="1" applyProtection="1">
      <alignment horizontal="center"/>
      <protection locked="0"/>
    </xf>
    <xf numFmtId="44" fontId="43" fillId="14" borderId="6" xfId="0" applyNumberFormat="1" applyFont="1" applyFill="1" applyBorder="1" applyProtection="1">
      <protection locked="0"/>
    </xf>
    <xf numFmtId="44" fontId="43" fillId="14" borderId="38" xfId="0" applyNumberFormat="1" applyFont="1" applyFill="1" applyBorder="1" applyProtection="1">
      <protection locked="0"/>
    </xf>
    <xf numFmtId="0" fontId="13" fillId="2" borderId="38" xfId="0" applyFont="1" applyFill="1" applyBorder="1" applyAlignment="1" applyProtection="1">
      <alignment wrapText="1"/>
      <protection locked="0"/>
    </xf>
    <xf numFmtId="164" fontId="30" fillId="2" borderId="38" xfId="0" applyNumberFormat="1" applyFont="1" applyFill="1" applyBorder="1" applyProtection="1">
      <protection locked="0"/>
    </xf>
    <xf numFmtId="164" fontId="30" fillId="2" borderId="16" xfId="0" applyNumberFormat="1" applyFont="1" applyFill="1" applyBorder="1" applyProtection="1">
      <protection locked="0"/>
    </xf>
    <xf numFmtId="164" fontId="30" fillId="2" borderId="39" xfId="0" applyNumberFormat="1" applyFont="1" applyFill="1" applyBorder="1" applyProtection="1">
      <protection locked="0"/>
    </xf>
    <xf numFmtId="0" fontId="13" fillId="2" borderId="38" xfId="0" applyFont="1" applyFill="1" applyBorder="1" applyAlignment="1" applyProtection="1">
      <alignment horizontal="center"/>
      <protection locked="0"/>
    </xf>
    <xf numFmtId="0" fontId="13" fillId="2" borderId="7" xfId="0" applyFont="1" applyFill="1" applyBorder="1" applyProtection="1">
      <protection locked="0"/>
    </xf>
    <xf numFmtId="0" fontId="13" fillId="2" borderId="6" xfId="0" applyFont="1" applyFill="1" applyBorder="1" applyProtection="1">
      <protection locked="0"/>
    </xf>
    <xf numFmtId="0" fontId="13" fillId="2" borderId="40" xfId="0" applyFont="1" applyFill="1" applyBorder="1" applyProtection="1">
      <protection locked="0"/>
    </xf>
    <xf numFmtId="0" fontId="13" fillId="2" borderId="38" xfId="0" applyFont="1" applyFill="1" applyBorder="1" applyProtection="1">
      <protection locked="0"/>
    </xf>
    <xf numFmtId="0" fontId="7" fillId="5" borderId="17" xfId="0" applyFont="1" applyFill="1" applyBorder="1" applyAlignment="1">
      <alignment horizontal="left" vertical="top" wrapText="1"/>
    </xf>
    <xf numFmtId="0" fontId="7" fillId="5" borderId="22" xfId="0" applyFont="1" applyFill="1" applyBorder="1" applyAlignment="1">
      <alignment horizontal="left" vertical="top" wrapText="1"/>
    </xf>
    <xf numFmtId="0" fontId="7" fillId="5" borderId="28" xfId="0" applyFont="1" applyFill="1" applyBorder="1" applyAlignment="1">
      <alignment horizontal="left" vertical="top" wrapText="1"/>
    </xf>
    <xf numFmtId="0" fontId="7" fillId="5" borderId="1" xfId="0" applyFont="1" applyFill="1" applyBorder="1" applyAlignment="1">
      <alignment horizontal="left" vertical="top" wrapText="1"/>
    </xf>
    <xf numFmtId="0" fontId="7" fillId="5" borderId="0" xfId="0" applyFont="1" applyFill="1" applyAlignment="1">
      <alignment horizontal="left" vertical="top" wrapText="1"/>
    </xf>
    <xf numFmtId="0" fontId="7" fillId="5" borderId="2" xfId="0" applyFont="1" applyFill="1" applyBorder="1" applyAlignment="1">
      <alignment horizontal="left" vertical="top" wrapText="1"/>
    </xf>
    <xf numFmtId="0" fontId="7" fillId="5" borderId="3" xfId="0" applyFont="1" applyFill="1" applyBorder="1" applyAlignment="1">
      <alignment horizontal="left" vertical="top" wrapText="1"/>
    </xf>
    <xf numFmtId="0" fontId="7" fillId="5" borderId="4" xfId="0" applyFont="1" applyFill="1" applyBorder="1" applyAlignment="1">
      <alignment horizontal="left" vertical="top" wrapText="1"/>
    </xf>
    <xf numFmtId="0" fontId="7" fillId="5" borderId="5" xfId="0" applyFont="1" applyFill="1" applyBorder="1" applyAlignment="1">
      <alignment horizontal="left" vertical="top" wrapText="1"/>
    </xf>
    <xf numFmtId="0" fontId="7" fillId="7" borderId="22" xfId="0" applyFont="1" applyFill="1" applyBorder="1" applyAlignment="1">
      <alignment horizontal="left"/>
    </xf>
    <xf numFmtId="0" fontId="16" fillId="6" borderId="3" xfId="0" applyFont="1" applyFill="1" applyBorder="1" applyAlignment="1">
      <alignment horizontal="center"/>
    </xf>
    <xf numFmtId="0" fontId="4" fillId="6" borderId="4" xfId="0" applyFont="1" applyFill="1" applyBorder="1" applyAlignment="1">
      <alignment horizontal="center"/>
    </xf>
    <xf numFmtId="0" fontId="4" fillId="6" borderId="5" xfId="0" applyFont="1" applyFill="1" applyBorder="1" applyAlignment="1">
      <alignment horizontal="center"/>
    </xf>
    <xf numFmtId="0" fontId="4" fillId="6" borderId="16" xfId="0" applyFont="1" applyFill="1" applyBorder="1" applyAlignment="1">
      <alignment horizontal="center"/>
    </xf>
    <xf numFmtId="0" fontId="8" fillId="6" borderId="6" xfId="0" applyFont="1" applyFill="1" applyBorder="1" applyAlignment="1">
      <alignment horizontal="center" wrapText="1"/>
    </xf>
    <xf numFmtId="0" fontId="8" fillId="6" borderId="17" xfId="0" applyFont="1" applyFill="1" applyBorder="1" applyAlignment="1">
      <alignment horizontal="center" vertical="center"/>
    </xf>
    <xf numFmtId="0" fontId="8" fillId="6" borderId="28" xfId="0" applyFont="1" applyFill="1" applyBorder="1" applyAlignment="1">
      <alignment horizontal="center" vertical="center"/>
    </xf>
    <xf numFmtId="0" fontId="13" fillId="2" borderId="9" xfId="0" applyFont="1" applyFill="1" applyBorder="1" applyAlignment="1" applyProtection="1">
      <alignment horizontal="center"/>
      <protection locked="0"/>
    </xf>
    <xf numFmtId="0" fontId="13" fillId="2" borderId="6" xfId="0" applyFont="1" applyFill="1" applyBorder="1" applyAlignment="1" applyProtection="1">
      <alignment horizontal="center" shrinkToFit="1"/>
      <protection locked="0"/>
    </xf>
    <xf numFmtId="0" fontId="13" fillId="2" borderId="8" xfId="0" applyFont="1" applyFill="1" applyBorder="1" applyAlignment="1" applyProtection="1">
      <alignment horizontal="left" wrapText="1"/>
      <protection locked="0"/>
    </xf>
    <xf numFmtId="0" fontId="28" fillId="6" borderId="22" xfId="0" applyFont="1" applyFill="1" applyBorder="1" applyAlignment="1">
      <alignment horizontal="center" wrapText="1"/>
    </xf>
    <xf numFmtId="0" fontId="28" fillId="6" borderId="28" xfId="0" applyFont="1" applyFill="1" applyBorder="1" applyAlignment="1">
      <alignment horizontal="center" wrapText="1"/>
    </xf>
    <xf numFmtId="0" fontId="28" fillId="6" borderId="3" xfId="0" applyFont="1" applyFill="1" applyBorder="1" applyAlignment="1">
      <alignment horizontal="center" wrapText="1"/>
    </xf>
    <xf numFmtId="0" fontId="28" fillId="6" borderId="4" xfId="0" applyFont="1" applyFill="1" applyBorder="1" applyAlignment="1">
      <alignment horizontal="center" wrapText="1"/>
    </xf>
    <xf numFmtId="0" fontId="28" fillId="6" borderId="5" xfId="0" applyFont="1" applyFill="1" applyBorder="1" applyAlignment="1">
      <alignment horizontal="center" wrapText="1"/>
    </xf>
    <xf numFmtId="49" fontId="7" fillId="7" borderId="16" xfId="2" applyNumberFormat="1" applyFont="1" applyFill="1" applyBorder="1" applyAlignment="1" applyProtection="1">
      <alignment horizontal="center"/>
    </xf>
    <xf numFmtId="0" fontId="4" fillId="6" borderId="42" xfId="0" applyFont="1" applyFill="1" applyBorder="1" applyAlignment="1">
      <alignment horizontal="right"/>
    </xf>
    <xf numFmtId="0" fontId="4" fillId="6" borderId="43" xfId="0" applyFont="1" applyFill="1" applyBorder="1" applyAlignment="1">
      <alignment horizontal="right"/>
    </xf>
    <xf numFmtId="0" fontId="4" fillId="6" borderId="44" xfId="0" applyFont="1" applyFill="1" applyBorder="1" applyAlignment="1">
      <alignment horizontal="right"/>
    </xf>
    <xf numFmtId="44" fontId="3" fillId="6" borderId="42" xfId="0" applyNumberFormat="1" applyFont="1" applyFill="1" applyBorder="1" applyAlignment="1">
      <alignment horizontal="center"/>
    </xf>
    <xf numFmtId="44" fontId="3" fillId="6" borderId="43" xfId="0" applyNumberFormat="1" applyFont="1" applyFill="1" applyBorder="1" applyAlignment="1">
      <alignment horizontal="center"/>
    </xf>
    <xf numFmtId="44" fontId="3" fillId="6" borderId="44" xfId="0" applyNumberFormat="1" applyFont="1" applyFill="1" applyBorder="1" applyAlignment="1">
      <alignment horizontal="center"/>
    </xf>
    <xf numFmtId="0" fontId="13" fillId="2" borderId="17" xfId="0" applyFont="1" applyFill="1" applyBorder="1" applyAlignment="1" applyProtection="1">
      <alignment horizontal="left" wrapText="1"/>
      <protection locked="0"/>
    </xf>
    <xf numFmtId="0" fontId="13" fillId="2" borderId="22" xfId="0" applyFont="1" applyFill="1" applyBorder="1" applyAlignment="1" applyProtection="1">
      <alignment horizontal="left" wrapText="1"/>
      <protection locked="0"/>
    </xf>
    <xf numFmtId="0" fontId="13" fillId="2" borderId="28" xfId="0" applyFont="1" applyFill="1" applyBorder="1" applyAlignment="1" applyProtection="1">
      <alignment horizontal="left" wrapText="1"/>
      <protection locked="0"/>
    </xf>
    <xf numFmtId="0" fontId="28" fillId="6" borderId="9" xfId="0" applyFont="1" applyFill="1" applyBorder="1" applyAlignment="1">
      <alignment horizontal="center" wrapText="1"/>
    </xf>
    <xf numFmtId="0" fontId="28" fillId="6" borderId="6" xfId="0" applyFont="1" applyFill="1" applyBorder="1" applyAlignment="1">
      <alignment horizontal="center" wrapText="1"/>
    </xf>
    <xf numFmtId="0" fontId="28" fillId="6" borderId="15" xfId="0" applyFont="1" applyFill="1" applyBorder="1" applyAlignment="1">
      <alignment horizontal="center" wrapText="1"/>
    </xf>
    <xf numFmtId="0" fontId="10" fillId="0" borderId="0" xfId="0" applyFont="1" applyAlignment="1">
      <alignment horizontal="center"/>
    </xf>
    <xf numFmtId="0" fontId="0" fillId="0" borderId="0" xfId="0" applyAlignment="1">
      <alignment horizontal="center"/>
    </xf>
    <xf numFmtId="0" fontId="17" fillId="0" borderId="4" xfId="0" applyFont="1" applyBorder="1" applyProtection="1">
      <protection locked="0"/>
    </xf>
    <xf numFmtId="0" fontId="0" fillId="0" borderId="4" xfId="0" applyBorder="1" applyProtection="1">
      <protection locked="0"/>
    </xf>
    <xf numFmtId="0" fontId="17" fillId="14" borderId="16" xfId="0" applyFont="1" applyFill="1" applyBorder="1"/>
    <xf numFmtId="0" fontId="17" fillId="14" borderId="8" xfId="0" applyFont="1" applyFill="1" applyBorder="1"/>
    <xf numFmtId="0" fontId="17" fillId="14" borderId="7" xfId="0" applyFont="1" applyFill="1" applyBorder="1"/>
    <xf numFmtId="0" fontId="17" fillId="0" borderId="16" xfId="0" applyFont="1" applyBorder="1" applyProtection="1">
      <protection locked="0"/>
    </xf>
    <xf numFmtId="0" fontId="0" fillId="0" borderId="8" xfId="0" applyBorder="1" applyProtection="1">
      <protection locked="0"/>
    </xf>
    <xf numFmtId="0" fontId="0" fillId="0" borderId="7" xfId="0" applyBorder="1" applyProtection="1">
      <protection locked="0"/>
    </xf>
    <xf numFmtId="0" fontId="6" fillId="16" borderId="9" xfId="0" applyFont="1" applyFill="1" applyBorder="1"/>
    <xf numFmtId="0" fontId="7" fillId="16" borderId="9" xfId="0" applyFont="1" applyFill="1" applyBorder="1"/>
    <xf numFmtId="0" fontId="25" fillId="16" borderId="9" xfId="0" applyFont="1" applyFill="1" applyBorder="1" applyProtection="1">
      <protection locked="0"/>
    </xf>
    <xf numFmtId="0" fontId="6" fillId="16" borderId="9" xfId="0" applyFont="1" applyFill="1" applyBorder="1" applyAlignment="1">
      <alignment horizontal="center" wrapText="1"/>
    </xf>
    <xf numFmtId="167" fontId="24" fillId="16" borderId="9" xfId="0" applyNumberFormat="1" applyFont="1" applyFill="1" applyBorder="1" applyAlignment="1" applyProtection="1">
      <alignment horizontal="center" wrapText="1"/>
      <protection locked="0"/>
    </xf>
    <xf numFmtId="167" fontId="24" fillId="16" borderId="9" xfId="0" applyNumberFormat="1" applyFont="1" applyFill="1" applyBorder="1" applyAlignment="1" applyProtection="1">
      <alignment horizontal="center"/>
      <protection locked="0"/>
    </xf>
    <xf numFmtId="0" fontId="6" fillId="0" borderId="108" xfId="0" applyFont="1" applyBorder="1"/>
    <xf numFmtId="0" fontId="25" fillId="0" borderId="56" xfId="0" applyFont="1" applyBorder="1" applyProtection="1">
      <protection locked="0"/>
    </xf>
    <xf numFmtId="0" fontId="25" fillId="11" borderId="56" xfId="0" applyFont="1" applyFill="1" applyBorder="1" applyAlignment="1" applyProtection="1">
      <alignment horizontal="center" vertical="center"/>
      <protection locked="0"/>
    </xf>
    <xf numFmtId="0" fontId="6" fillId="0" borderId="56" xfId="0" applyFont="1" applyBorder="1" applyAlignment="1">
      <alignment horizontal="center" wrapText="1"/>
    </xf>
    <xf numFmtId="167" fontId="24" fillId="2" borderId="56" xfId="0" applyNumberFormat="1" applyFont="1" applyFill="1" applyBorder="1" applyAlignment="1" applyProtection="1">
      <alignment horizontal="center" wrapText="1"/>
      <protection locked="0"/>
    </xf>
    <xf numFmtId="167" fontId="24" fillId="12" borderId="56" xfId="0" applyNumberFormat="1" applyFont="1" applyFill="1" applyBorder="1" applyAlignment="1" applyProtection="1">
      <alignment horizontal="center" wrapText="1"/>
      <protection locked="0"/>
    </xf>
    <xf numFmtId="167" fontId="24" fillId="2" borderId="56" xfId="0" applyNumberFormat="1" applyFont="1" applyFill="1" applyBorder="1" applyAlignment="1" applyProtection="1">
      <alignment horizontal="center"/>
      <protection locked="0"/>
    </xf>
    <xf numFmtId="39" fontId="24" fillId="7" borderId="56" xfId="0" applyNumberFormat="1" applyFont="1" applyFill="1" applyBorder="1"/>
    <xf numFmtId="43" fontId="24" fillId="0" borderId="56" xfId="0" applyNumberFormat="1" applyFont="1" applyBorder="1" applyProtection="1">
      <protection locked="0"/>
    </xf>
    <xf numFmtId="44" fontId="24" fillId="7" borderId="56" xfId="0" applyNumberFormat="1" applyFont="1" applyFill="1" applyBorder="1"/>
    <xf numFmtId="44" fontId="24" fillId="14" borderId="56" xfId="1" applyFont="1" applyFill="1" applyBorder="1" applyProtection="1"/>
    <xf numFmtId="44" fontId="24" fillId="7" borderId="48" xfId="0" applyNumberFormat="1" applyFont="1" applyFill="1" applyBorder="1"/>
    <xf numFmtId="0" fontId="6" fillId="0" borderId="60" xfId="0" applyFont="1" applyBorder="1"/>
    <xf numFmtId="44" fontId="24" fillId="7" borderId="109" xfId="0" applyNumberFormat="1" applyFont="1" applyFill="1" applyBorder="1"/>
    <xf numFmtId="0" fontId="6" fillId="0" borderId="110" xfId="0" applyFont="1" applyBorder="1"/>
    <xf numFmtId="0" fontId="7" fillId="0" borderId="24" xfId="0" applyFont="1" applyBorder="1"/>
    <xf numFmtId="0" fontId="25" fillId="0" borderId="24" xfId="0" applyFont="1" applyBorder="1" applyProtection="1">
      <protection locked="0"/>
    </xf>
    <xf numFmtId="0" fontId="33" fillId="0" borderId="19" xfId="0" applyFont="1" applyBorder="1" applyProtection="1">
      <protection locked="0"/>
    </xf>
    <xf numFmtId="0" fontId="28" fillId="0" borderId="57" xfId="0" applyFont="1" applyBorder="1" applyAlignment="1">
      <alignment horizontal="center" vertical="center" wrapText="1"/>
    </xf>
    <xf numFmtId="167" fontId="24" fillId="2" borderId="57" xfId="0" applyNumberFormat="1" applyFont="1" applyFill="1" applyBorder="1" applyAlignment="1" applyProtection="1">
      <alignment horizontal="center" wrapText="1"/>
      <protection locked="0"/>
    </xf>
    <xf numFmtId="167" fontId="24" fillId="2" borderId="57" xfId="0" applyNumberFormat="1" applyFont="1" applyFill="1" applyBorder="1" applyAlignment="1" applyProtection="1">
      <alignment horizontal="center"/>
      <protection locked="0"/>
    </xf>
    <xf numFmtId="39" fontId="24" fillId="7" borderId="57" xfId="0" applyNumberFormat="1" applyFont="1" applyFill="1" applyBorder="1"/>
    <xf numFmtId="43" fontId="24" fillId="12" borderId="57" xfId="0" applyNumberFormat="1" applyFont="1" applyFill="1" applyBorder="1" applyProtection="1">
      <protection locked="0"/>
    </xf>
    <xf numFmtId="44" fontId="24" fillId="7" borderId="57" xfId="0" applyNumberFormat="1" applyFont="1" applyFill="1" applyBorder="1"/>
    <xf numFmtId="44" fontId="24" fillId="14" borderId="57" xfId="1" applyFont="1" applyFill="1" applyBorder="1" applyProtection="1"/>
    <xf numFmtId="44" fontId="24" fillId="7" borderId="58" xfId="0" applyNumberFormat="1" applyFont="1" applyFill="1" applyBorder="1"/>
    <xf numFmtId="0" fontId="25" fillId="0" borderId="56" xfId="0" applyFont="1" applyFill="1" applyBorder="1" applyAlignment="1" applyProtection="1">
      <alignment horizontal="center"/>
      <protection locked="0"/>
    </xf>
    <xf numFmtId="0" fontId="25" fillId="0" borderId="6" xfId="0" applyFont="1" applyFill="1" applyBorder="1" applyAlignment="1" applyProtection="1">
      <alignment horizontal="center"/>
      <protection locked="0"/>
    </xf>
    <xf numFmtId="0" fontId="25" fillId="0" borderId="6" xfId="0" applyFont="1" applyFill="1" applyBorder="1" applyAlignment="1" applyProtection="1">
      <alignment horizontal="center" vertical="center"/>
      <protection locked="0"/>
    </xf>
    <xf numFmtId="178" fontId="25" fillId="0" borderId="6" xfId="0" applyNumberFormat="1" applyFont="1" applyFill="1" applyBorder="1" applyAlignment="1" applyProtection="1">
      <alignment horizontal="center" wrapText="1"/>
      <protection locked="0"/>
    </xf>
    <xf numFmtId="0" fontId="25" fillId="0" borderId="57" xfId="0" applyFont="1" applyFill="1" applyBorder="1" applyAlignment="1" applyProtection="1">
      <alignment horizontal="center"/>
      <protection locked="0"/>
    </xf>
    <xf numFmtId="44" fontId="24" fillId="0" borderId="6" xfId="1" applyFont="1" applyFill="1" applyBorder="1" applyAlignment="1" applyProtection="1">
      <alignment horizontal="center"/>
      <protection locked="0"/>
    </xf>
    <xf numFmtId="0" fontId="6" fillId="0" borderId="6" xfId="0" applyFont="1" applyFill="1" applyBorder="1" applyAlignment="1">
      <alignment vertical="center" wrapText="1"/>
    </xf>
    <xf numFmtId="0" fontId="25" fillId="16" borderId="56" xfId="0" applyFont="1" applyFill="1" applyBorder="1" applyAlignment="1" applyProtection="1">
      <alignment horizontal="center"/>
      <protection locked="0"/>
    </xf>
    <xf numFmtId="0" fontId="25" fillId="16" borderId="6" xfId="0" applyFont="1" applyFill="1" applyBorder="1" applyAlignment="1" applyProtection="1">
      <alignment horizontal="center"/>
      <protection locked="0"/>
    </xf>
    <xf numFmtId="0" fontId="25" fillId="16" borderId="6" xfId="0" applyFont="1" applyFill="1" applyBorder="1" applyAlignment="1" applyProtection="1">
      <alignment horizontal="center" vertical="center"/>
      <protection locked="0"/>
    </xf>
    <xf numFmtId="178" fontId="25" fillId="16" borderId="6" xfId="0" applyNumberFormat="1" applyFont="1" applyFill="1" applyBorder="1" applyAlignment="1" applyProtection="1">
      <alignment horizontal="center" wrapText="1"/>
      <protection locked="0"/>
    </xf>
    <xf numFmtId="0" fontId="25" fillId="16" borderId="57" xfId="0" applyFont="1" applyFill="1" applyBorder="1" applyAlignment="1" applyProtection="1">
      <alignment horizontal="center"/>
      <protection locked="0"/>
    </xf>
    <xf numFmtId="44" fontId="24" fillId="16" borderId="56" xfId="1" applyFont="1" applyFill="1" applyBorder="1" applyAlignment="1" applyProtection="1">
      <alignment horizontal="center" wrapText="1"/>
      <protection locked="0"/>
    </xf>
    <xf numFmtId="44" fontId="24" fillId="16" borderId="6" xfId="1" applyFont="1" applyFill="1" applyBorder="1" applyAlignment="1" applyProtection="1">
      <alignment horizontal="center" wrapText="1"/>
      <protection locked="0"/>
    </xf>
    <xf numFmtId="0" fontId="24" fillId="16" borderId="6" xfId="1" applyNumberFormat="1" applyFont="1" applyFill="1" applyBorder="1" applyAlignment="1" applyProtection="1">
      <alignment horizontal="center" vertical="center" wrapText="1"/>
      <protection locked="0"/>
    </xf>
    <xf numFmtId="0" fontId="24" fillId="16" borderId="6" xfId="1" applyNumberFormat="1" applyFont="1" applyFill="1" applyBorder="1" applyAlignment="1" applyProtection="1">
      <alignment horizontal="center" vertical="center"/>
      <protection locked="0"/>
    </xf>
    <xf numFmtId="44" fontId="24" fillId="16" borderId="57" xfId="1" applyFont="1" applyFill="1" applyBorder="1" applyAlignment="1" applyProtection="1">
      <alignment horizontal="center" wrapText="1"/>
      <protection locked="0"/>
    </xf>
    <xf numFmtId="0" fontId="6" fillId="16" borderId="6" xfId="0" applyFont="1" applyFill="1" applyBorder="1" applyAlignment="1">
      <alignment vertical="center" wrapText="1"/>
    </xf>
    <xf numFmtId="0" fontId="24" fillId="16" borderId="56" xfId="0" applyFont="1" applyFill="1" applyBorder="1" applyAlignment="1">
      <alignment horizontal="center" vertical="center"/>
    </xf>
    <xf numFmtId="0" fontId="24" fillId="16" borderId="6" xfId="0" applyFont="1" applyFill="1" applyBorder="1" applyAlignment="1">
      <alignment horizontal="center" vertical="center"/>
    </xf>
    <xf numFmtId="0" fontId="24" fillId="16" borderId="57" xfId="0" applyFont="1" applyFill="1" applyBorder="1" applyAlignment="1">
      <alignment horizontal="center" vertical="center"/>
    </xf>
    <xf numFmtId="0" fontId="33" fillId="0" borderId="0" xfId="0" applyFont="1" applyFill="1" applyBorder="1" applyAlignment="1">
      <alignment vertical="top" wrapText="1"/>
    </xf>
  </cellXfs>
  <cellStyles count="4">
    <cellStyle name="Currency" xfId="1" builtinId="4"/>
    <cellStyle name="Hyperlink" xfId="2" builtinId="8"/>
    <cellStyle name="Normal" xfId="0" builtinId="0"/>
    <cellStyle name="Normal 2" xfId="3" xr:uid="{00000000-0005-0000-0000-000003000000}"/>
  </cellStyles>
  <dxfs count="0"/>
  <tableStyles count="0" defaultTableStyle="TableStyleMedium9" defaultPivotStyle="PivotStyleLight16"/>
  <colors>
    <mruColors>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2.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203200</xdr:colOff>
          <xdr:row>5</xdr:row>
          <xdr:rowOff>298450</xdr:rowOff>
        </xdr:from>
        <xdr:to>
          <xdr:col>0</xdr:col>
          <xdr:colOff>984250</xdr:colOff>
          <xdr:row>7</xdr:row>
          <xdr:rowOff>0</xdr:rowOff>
        </xdr:to>
        <xdr:sp macro="" textlink="">
          <xdr:nvSpPr>
            <xdr:cNvPr id="21521" name="Check Box 17" hidden="1">
              <a:extLst>
                <a:ext uri="{63B3BB69-23CF-44E3-9099-C40C66FF867C}">
                  <a14:compatExt spid="_x0000_s21521"/>
                </a:ext>
                <a:ext uri="{FF2B5EF4-FFF2-40B4-BE49-F238E27FC236}">
                  <a16:creationId xmlns:a16="http://schemas.microsoft.com/office/drawing/2014/main" id="{00000000-0008-0000-0100-000011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203200</xdr:colOff>
          <xdr:row>6</xdr:row>
          <xdr:rowOff>298450</xdr:rowOff>
        </xdr:from>
        <xdr:to>
          <xdr:col>0</xdr:col>
          <xdr:colOff>984250</xdr:colOff>
          <xdr:row>8</xdr:row>
          <xdr:rowOff>0</xdr:rowOff>
        </xdr:to>
        <xdr:sp macro="" textlink="">
          <xdr:nvSpPr>
            <xdr:cNvPr id="21522" name="Check Box 18" hidden="1">
              <a:extLst>
                <a:ext uri="{63B3BB69-23CF-44E3-9099-C40C66FF867C}">
                  <a14:compatExt spid="_x0000_s21522"/>
                </a:ext>
                <a:ext uri="{FF2B5EF4-FFF2-40B4-BE49-F238E27FC236}">
                  <a16:creationId xmlns:a16="http://schemas.microsoft.com/office/drawing/2014/main" id="{00000000-0008-0000-0100-000012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COUNTY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203200</xdr:colOff>
          <xdr:row>8</xdr:row>
          <xdr:rowOff>0</xdr:rowOff>
        </xdr:from>
        <xdr:to>
          <xdr:col>0</xdr:col>
          <xdr:colOff>1289050</xdr:colOff>
          <xdr:row>9</xdr:row>
          <xdr:rowOff>0</xdr:rowOff>
        </xdr:to>
        <xdr:sp macro="" textlink="">
          <xdr:nvSpPr>
            <xdr:cNvPr id="21524" name="Check Box 20" hidden="1">
              <a:extLst>
                <a:ext uri="{63B3BB69-23CF-44E3-9099-C40C66FF867C}">
                  <a14:compatExt spid="_x0000_s21524"/>
                </a:ext>
                <a:ext uri="{FF2B5EF4-FFF2-40B4-BE49-F238E27FC236}">
                  <a16:creationId xmlns:a16="http://schemas.microsoft.com/office/drawing/2014/main" id="{00000000-0008-0000-0100-000014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DEPARTMENT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203200</xdr:colOff>
          <xdr:row>9</xdr:row>
          <xdr:rowOff>0</xdr:rowOff>
        </xdr:from>
        <xdr:to>
          <xdr:col>2</xdr:col>
          <xdr:colOff>209550</xdr:colOff>
          <xdr:row>10</xdr:row>
          <xdr:rowOff>0</xdr:rowOff>
        </xdr:to>
        <xdr:sp macro="" textlink="">
          <xdr:nvSpPr>
            <xdr:cNvPr id="21525" name="Check Box 21" hidden="1">
              <a:extLst>
                <a:ext uri="{63B3BB69-23CF-44E3-9099-C40C66FF867C}">
                  <a14:compatExt spid="_x0000_s21525"/>
                </a:ext>
                <a:ext uri="{FF2B5EF4-FFF2-40B4-BE49-F238E27FC236}">
                  <a16:creationId xmlns:a16="http://schemas.microsoft.com/office/drawing/2014/main" id="{00000000-0008-0000-0100-000015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SINGLE RESOURCE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69850</xdr:colOff>
          <xdr:row>16</xdr:row>
          <xdr:rowOff>165100</xdr:rowOff>
        </xdr:from>
        <xdr:to>
          <xdr:col>18</xdr:col>
          <xdr:colOff>0</xdr:colOff>
          <xdr:row>18</xdr:row>
          <xdr:rowOff>12700</xdr:rowOff>
        </xdr:to>
        <xdr:sp macro="" textlink="">
          <xdr:nvSpPr>
            <xdr:cNvPr id="21535" name="Check Box 31" hidden="1">
              <a:extLst>
                <a:ext uri="{63B3BB69-23CF-44E3-9099-C40C66FF867C}">
                  <a14:compatExt spid="_x0000_s21535"/>
                </a:ext>
                <a:ext uri="{FF2B5EF4-FFF2-40B4-BE49-F238E27FC236}">
                  <a16:creationId xmlns:a16="http://schemas.microsoft.com/office/drawing/2014/main" id="{00000000-0008-0000-0100-00001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16</xdr:row>
          <xdr:rowOff>165100</xdr:rowOff>
        </xdr:from>
        <xdr:to>
          <xdr:col>21</xdr:col>
          <xdr:colOff>0</xdr:colOff>
          <xdr:row>18</xdr:row>
          <xdr:rowOff>19050</xdr:rowOff>
        </xdr:to>
        <xdr:sp macro="" textlink="">
          <xdr:nvSpPr>
            <xdr:cNvPr id="21537" name="Check Box 33" hidden="1">
              <a:extLst>
                <a:ext uri="{63B3BB69-23CF-44E3-9099-C40C66FF867C}">
                  <a14:compatExt spid="_x0000_s21537"/>
                </a:ext>
                <a:ext uri="{FF2B5EF4-FFF2-40B4-BE49-F238E27FC236}">
                  <a16:creationId xmlns:a16="http://schemas.microsoft.com/office/drawing/2014/main" id="{00000000-0008-0000-0100-00002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47625</xdr:colOff>
      <xdr:row>25</xdr:row>
      <xdr:rowOff>0</xdr:rowOff>
    </xdr:from>
    <xdr:to>
      <xdr:col>3</xdr:col>
      <xdr:colOff>0</xdr:colOff>
      <xdr:row>25</xdr:row>
      <xdr:rowOff>0</xdr:rowOff>
    </xdr:to>
    <xdr:sp macro="" textlink="">
      <xdr:nvSpPr>
        <xdr:cNvPr id="25601" name="Text Box 1">
          <a:extLst>
            <a:ext uri="{FF2B5EF4-FFF2-40B4-BE49-F238E27FC236}">
              <a16:creationId xmlns:a16="http://schemas.microsoft.com/office/drawing/2014/main" id="{00000000-0008-0000-1700-000001640000}"/>
            </a:ext>
          </a:extLst>
        </xdr:cNvPr>
        <xdr:cNvSpPr txBox="1">
          <a:spLocks noChangeArrowheads="1"/>
        </xdr:cNvSpPr>
      </xdr:nvSpPr>
      <xdr:spPr bwMode="auto">
        <a:xfrm>
          <a:off x="47625" y="7600950"/>
          <a:ext cx="3609975"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sz="1000" b="0" i="0" u="none" strike="noStrike" baseline="0">
              <a:solidFill>
                <a:srgbClr val="000000"/>
              </a:solidFill>
              <a:latin typeface="Arial"/>
              <a:cs typeface="Arial"/>
            </a:rPr>
            <a:t>CERTIFIED</a:t>
          </a:r>
        </a:p>
      </xdr:txBody>
    </xdr:sp>
    <xdr:clientData/>
  </xdr:twoCellAnchor>
  <xdr:twoCellAnchor>
    <xdr:from>
      <xdr:col>3</xdr:col>
      <xdr:colOff>95250</xdr:colOff>
      <xdr:row>25</xdr:row>
      <xdr:rowOff>0</xdr:rowOff>
    </xdr:from>
    <xdr:to>
      <xdr:col>3</xdr:col>
      <xdr:colOff>590838</xdr:colOff>
      <xdr:row>25</xdr:row>
      <xdr:rowOff>0</xdr:rowOff>
    </xdr:to>
    <xdr:sp macro="" textlink="">
      <xdr:nvSpPr>
        <xdr:cNvPr id="25602" name="Text Box 2">
          <a:extLst>
            <a:ext uri="{FF2B5EF4-FFF2-40B4-BE49-F238E27FC236}">
              <a16:creationId xmlns:a16="http://schemas.microsoft.com/office/drawing/2014/main" id="{00000000-0008-0000-1700-000002640000}"/>
            </a:ext>
          </a:extLst>
        </xdr:cNvPr>
        <xdr:cNvSpPr txBox="1">
          <a:spLocks noChangeArrowheads="1"/>
        </xdr:cNvSpPr>
      </xdr:nvSpPr>
      <xdr:spPr bwMode="auto">
        <a:xfrm>
          <a:off x="3752850" y="7600950"/>
          <a:ext cx="485775"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sz="1000" b="0" i="0" u="none" strike="noStrike" baseline="0">
              <a:solidFill>
                <a:srgbClr val="000000"/>
              </a:solidFill>
              <a:latin typeface="Arial"/>
              <a:cs typeface="Arial"/>
            </a:rPr>
            <a:t>TITLE</a:t>
          </a:r>
        </a:p>
      </xdr:txBody>
    </xdr:sp>
    <xdr:clientData/>
  </xdr:twoCellAnchor>
  <xdr:twoCellAnchor>
    <xdr:from>
      <xdr:col>7</xdr:col>
      <xdr:colOff>72390</xdr:colOff>
      <xdr:row>25</xdr:row>
      <xdr:rowOff>0</xdr:rowOff>
    </xdr:from>
    <xdr:to>
      <xdr:col>7</xdr:col>
      <xdr:colOff>571470</xdr:colOff>
      <xdr:row>25</xdr:row>
      <xdr:rowOff>0</xdr:rowOff>
    </xdr:to>
    <xdr:sp macro="" textlink="">
      <xdr:nvSpPr>
        <xdr:cNvPr id="25603" name="Text Box 3">
          <a:extLst>
            <a:ext uri="{FF2B5EF4-FFF2-40B4-BE49-F238E27FC236}">
              <a16:creationId xmlns:a16="http://schemas.microsoft.com/office/drawing/2014/main" id="{00000000-0008-0000-1700-000003640000}"/>
            </a:ext>
          </a:extLst>
        </xdr:cNvPr>
        <xdr:cNvSpPr txBox="1">
          <a:spLocks noChangeArrowheads="1"/>
        </xdr:cNvSpPr>
      </xdr:nvSpPr>
      <xdr:spPr bwMode="auto">
        <a:xfrm>
          <a:off x="7772400" y="7600950"/>
          <a:ext cx="5143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sz="1000" b="0" i="0" u="none" strike="noStrike" baseline="0">
              <a:solidFill>
                <a:srgbClr val="000000"/>
              </a:solidFill>
              <a:latin typeface="Arial"/>
              <a:cs typeface="Arial"/>
            </a:rPr>
            <a:t>DATE</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99060</xdr:colOff>
      <xdr:row>45</xdr:row>
      <xdr:rowOff>68580</xdr:rowOff>
    </xdr:from>
    <xdr:to>
      <xdr:col>8</xdr:col>
      <xdr:colOff>99060</xdr:colOff>
      <xdr:row>46</xdr:row>
      <xdr:rowOff>16691</xdr:rowOff>
    </xdr:to>
    <xdr:sp macro="" textlink="">
      <xdr:nvSpPr>
        <xdr:cNvPr id="2" name="Line 29">
          <a:extLst>
            <a:ext uri="{FF2B5EF4-FFF2-40B4-BE49-F238E27FC236}">
              <a16:creationId xmlns:a16="http://schemas.microsoft.com/office/drawing/2014/main" id="{00000000-0008-0000-0B00-000002000000}"/>
            </a:ext>
          </a:extLst>
        </xdr:cNvPr>
        <xdr:cNvSpPr>
          <a:spLocks noChangeShapeType="1"/>
        </xdr:cNvSpPr>
      </xdr:nvSpPr>
      <xdr:spPr bwMode="auto">
        <a:xfrm>
          <a:off x="8277860" y="9949180"/>
          <a:ext cx="0" cy="113211"/>
        </a:xfrm>
        <a:prstGeom prst="line">
          <a:avLst/>
        </a:prstGeom>
        <a:noFill/>
        <a:ln w="9525">
          <a:solidFill>
            <a:srgbClr val="000000"/>
          </a:solidFill>
          <a:round/>
          <a:headEnd/>
          <a:tailEnd type="triangle" w="med" len="med"/>
        </a:ln>
      </xdr:spPr>
    </xdr:sp>
    <xdr:clientData/>
  </xdr:twoCellAnchor>
  <xdr:twoCellAnchor editAs="oneCell">
    <xdr:from>
      <xdr:col>2</xdr:col>
      <xdr:colOff>45720</xdr:colOff>
      <xdr:row>45</xdr:row>
      <xdr:rowOff>76200</xdr:rowOff>
    </xdr:from>
    <xdr:to>
      <xdr:col>2</xdr:col>
      <xdr:colOff>45720</xdr:colOff>
      <xdr:row>46</xdr:row>
      <xdr:rowOff>24311</xdr:rowOff>
    </xdr:to>
    <xdr:sp macro="" textlink="">
      <xdr:nvSpPr>
        <xdr:cNvPr id="3" name="Line 30">
          <a:extLst>
            <a:ext uri="{FF2B5EF4-FFF2-40B4-BE49-F238E27FC236}">
              <a16:creationId xmlns:a16="http://schemas.microsoft.com/office/drawing/2014/main" id="{00000000-0008-0000-0B00-000003000000}"/>
            </a:ext>
          </a:extLst>
        </xdr:cNvPr>
        <xdr:cNvSpPr>
          <a:spLocks noChangeShapeType="1"/>
        </xdr:cNvSpPr>
      </xdr:nvSpPr>
      <xdr:spPr bwMode="auto">
        <a:xfrm>
          <a:off x="1480820" y="9956800"/>
          <a:ext cx="0" cy="113211"/>
        </a:xfrm>
        <a:prstGeom prst="line">
          <a:avLst/>
        </a:prstGeom>
        <a:noFill/>
        <a:ln w="9525">
          <a:solidFill>
            <a:srgbClr val="000000"/>
          </a:solidFill>
          <a:round/>
          <a:headEnd/>
          <a:tailEnd type="triangle" w="med" len="me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99060</xdr:colOff>
      <xdr:row>45</xdr:row>
      <xdr:rowOff>68580</xdr:rowOff>
    </xdr:from>
    <xdr:to>
      <xdr:col>8</xdr:col>
      <xdr:colOff>99060</xdr:colOff>
      <xdr:row>46</xdr:row>
      <xdr:rowOff>16691</xdr:rowOff>
    </xdr:to>
    <xdr:sp macro="" textlink="">
      <xdr:nvSpPr>
        <xdr:cNvPr id="2" name="Line 29">
          <a:extLst>
            <a:ext uri="{FF2B5EF4-FFF2-40B4-BE49-F238E27FC236}">
              <a16:creationId xmlns:a16="http://schemas.microsoft.com/office/drawing/2014/main" id="{00000000-0008-0000-0C00-000002000000}"/>
            </a:ext>
          </a:extLst>
        </xdr:cNvPr>
        <xdr:cNvSpPr>
          <a:spLocks noChangeShapeType="1"/>
        </xdr:cNvSpPr>
      </xdr:nvSpPr>
      <xdr:spPr bwMode="auto">
        <a:xfrm>
          <a:off x="8277860" y="9949180"/>
          <a:ext cx="0" cy="113211"/>
        </a:xfrm>
        <a:prstGeom prst="line">
          <a:avLst/>
        </a:prstGeom>
        <a:noFill/>
        <a:ln w="9525">
          <a:solidFill>
            <a:srgbClr val="000000"/>
          </a:solidFill>
          <a:round/>
          <a:headEnd/>
          <a:tailEnd type="triangle" w="med" len="med"/>
        </a:ln>
      </xdr:spPr>
    </xdr:sp>
    <xdr:clientData/>
  </xdr:twoCellAnchor>
  <xdr:twoCellAnchor editAs="oneCell">
    <xdr:from>
      <xdr:col>2</xdr:col>
      <xdr:colOff>45720</xdr:colOff>
      <xdr:row>45</xdr:row>
      <xdr:rowOff>76200</xdr:rowOff>
    </xdr:from>
    <xdr:to>
      <xdr:col>2</xdr:col>
      <xdr:colOff>45720</xdr:colOff>
      <xdr:row>46</xdr:row>
      <xdr:rowOff>24311</xdr:rowOff>
    </xdr:to>
    <xdr:sp macro="" textlink="">
      <xdr:nvSpPr>
        <xdr:cNvPr id="3" name="Line 30">
          <a:extLst>
            <a:ext uri="{FF2B5EF4-FFF2-40B4-BE49-F238E27FC236}">
              <a16:creationId xmlns:a16="http://schemas.microsoft.com/office/drawing/2014/main" id="{00000000-0008-0000-0C00-000003000000}"/>
            </a:ext>
          </a:extLst>
        </xdr:cNvPr>
        <xdr:cNvSpPr>
          <a:spLocks noChangeShapeType="1"/>
        </xdr:cNvSpPr>
      </xdr:nvSpPr>
      <xdr:spPr bwMode="auto">
        <a:xfrm>
          <a:off x="1480820" y="9956800"/>
          <a:ext cx="0" cy="113211"/>
        </a:xfrm>
        <a:prstGeom prst="line">
          <a:avLst/>
        </a:prstGeom>
        <a:noFill/>
        <a:ln w="9525">
          <a:solidFill>
            <a:srgbClr val="000000"/>
          </a:solidFill>
          <a:round/>
          <a:headEnd/>
          <a:tailEnd type="triangle" w="med" len="me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99060</xdr:colOff>
      <xdr:row>45</xdr:row>
      <xdr:rowOff>68580</xdr:rowOff>
    </xdr:from>
    <xdr:to>
      <xdr:col>8</xdr:col>
      <xdr:colOff>99060</xdr:colOff>
      <xdr:row>46</xdr:row>
      <xdr:rowOff>42091</xdr:rowOff>
    </xdr:to>
    <xdr:sp macro="" textlink="">
      <xdr:nvSpPr>
        <xdr:cNvPr id="2" name="Line 29">
          <a:extLst>
            <a:ext uri="{FF2B5EF4-FFF2-40B4-BE49-F238E27FC236}">
              <a16:creationId xmlns:a16="http://schemas.microsoft.com/office/drawing/2014/main" id="{00000000-0008-0000-0D00-000002000000}"/>
            </a:ext>
          </a:extLst>
        </xdr:cNvPr>
        <xdr:cNvSpPr>
          <a:spLocks noChangeShapeType="1"/>
        </xdr:cNvSpPr>
      </xdr:nvSpPr>
      <xdr:spPr bwMode="auto">
        <a:xfrm>
          <a:off x="8277860" y="9949180"/>
          <a:ext cx="0" cy="138611"/>
        </a:xfrm>
        <a:prstGeom prst="line">
          <a:avLst/>
        </a:prstGeom>
        <a:noFill/>
        <a:ln w="9525">
          <a:solidFill>
            <a:srgbClr val="000000"/>
          </a:solidFill>
          <a:round/>
          <a:headEnd/>
          <a:tailEnd type="triangle" w="med" len="med"/>
        </a:ln>
      </xdr:spPr>
    </xdr:sp>
    <xdr:clientData/>
  </xdr:twoCellAnchor>
  <xdr:twoCellAnchor editAs="oneCell">
    <xdr:from>
      <xdr:col>2</xdr:col>
      <xdr:colOff>45720</xdr:colOff>
      <xdr:row>45</xdr:row>
      <xdr:rowOff>76200</xdr:rowOff>
    </xdr:from>
    <xdr:to>
      <xdr:col>2</xdr:col>
      <xdr:colOff>45720</xdr:colOff>
      <xdr:row>46</xdr:row>
      <xdr:rowOff>49711</xdr:rowOff>
    </xdr:to>
    <xdr:sp macro="" textlink="">
      <xdr:nvSpPr>
        <xdr:cNvPr id="3" name="Line 30">
          <a:extLst>
            <a:ext uri="{FF2B5EF4-FFF2-40B4-BE49-F238E27FC236}">
              <a16:creationId xmlns:a16="http://schemas.microsoft.com/office/drawing/2014/main" id="{00000000-0008-0000-0D00-000003000000}"/>
            </a:ext>
          </a:extLst>
        </xdr:cNvPr>
        <xdr:cNvSpPr>
          <a:spLocks noChangeShapeType="1"/>
        </xdr:cNvSpPr>
      </xdr:nvSpPr>
      <xdr:spPr bwMode="auto">
        <a:xfrm>
          <a:off x="1480820" y="9956800"/>
          <a:ext cx="0" cy="138611"/>
        </a:xfrm>
        <a:prstGeom prst="line">
          <a:avLst/>
        </a:prstGeom>
        <a:noFill/>
        <a:ln w="9525">
          <a:solidFill>
            <a:srgbClr val="000000"/>
          </a:solidFill>
          <a:round/>
          <a:headEnd/>
          <a:tailEnd type="triangle" w="med" len="me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99060</xdr:colOff>
      <xdr:row>45</xdr:row>
      <xdr:rowOff>68580</xdr:rowOff>
    </xdr:from>
    <xdr:to>
      <xdr:col>8</xdr:col>
      <xdr:colOff>99060</xdr:colOff>
      <xdr:row>46</xdr:row>
      <xdr:rowOff>42091</xdr:rowOff>
    </xdr:to>
    <xdr:sp macro="" textlink="">
      <xdr:nvSpPr>
        <xdr:cNvPr id="2" name="Line 29">
          <a:extLst>
            <a:ext uri="{FF2B5EF4-FFF2-40B4-BE49-F238E27FC236}">
              <a16:creationId xmlns:a16="http://schemas.microsoft.com/office/drawing/2014/main" id="{00000000-0008-0000-0E00-000002000000}"/>
            </a:ext>
          </a:extLst>
        </xdr:cNvPr>
        <xdr:cNvSpPr>
          <a:spLocks noChangeShapeType="1"/>
        </xdr:cNvSpPr>
      </xdr:nvSpPr>
      <xdr:spPr bwMode="auto">
        <a:xfrm>
          <a:off x="8277860" y="9949180"/>
          <a:ext cx="0" cy="138611"/>
        </a:xfrm>
        <a:prstGeom prst="line">
          <a:avLst/>
        </a:prstGeom>
        <a:noFill/>
        <a:ln w="9525">
          <a:solidFill>
            <a:srgbClr val="000000"/>
          </a:solidFill>
          <a:round/>
          <a:headEnd/>
          <a:tailEnd type="triangle" w="med" len="med"/>
        </a:ln>
      </xdr:spPr>
    </xdr:sp>
    <xdr:clientData/>
  </xdr:twoCellAnchor>
  <xdr:twoCellAnchor editAs="oneCell">
    <xdr:from>
      <xdr:col>2</xdr:col>
      <xdr:colOff>45720</xdr:colOff>
      <xdr:row>45</xdr:row>
      <xdr:rowOff>76200</xdr:rowOff>
    </xdr:from>
    <xdr:to>
      <xdr:col>2</xdr:col>
      <xdr:colOff>45720</xdr:colOff>
      <xdr:row>46</xdr:row>
      <xdr:rowOff>49711</xdr:rowOff>
    </xdr:to>
    <xdr:sp macro="" textlink="">
      <xdr:nvSpPr>
        <xdr:cNvPr id="3" name="Line 30">
          <a:extLst>
            <a:ext uri="{FF2B5EF4-FFF2-40B4-BE49-F238E27FC236}">
              <a16:creationId xmlns:a16="http://schemas.microsoft.com/office/drawing/2014/main" id="{00000000-0008-0000-0E00-000003000000}"/>
            </a:ext>
          </a:extLst>
        </xdr:cNvPr>
        <xdr:cNvSpPr>
          <a:spLocks noChangeShapeType="1"/>
        </xdr:cNvSpPr>
      </xdr:nvSpPr>
      <xdr:spPr bwMode="auto">
        <a:xfrm>
          <a:off x="1480820" y="9956800"/>
          <a:ext cx="0" cy="138611"/>
        </a:xfrm>
        <a:prstGeom prst="line">
          <a:avLst/>
        </a:prstGeom>
        <a:noFill/>
        <a:ln w="9525">
          <a:solidFill>
            <a:srgbClr val="000000"/>
          </a:solidFill>
          <a:round/>
          <a:headEnd/>
          <a:tailEnd type="triangle" w="med" len="med"/>
        </a:ln>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99060</xdr:colOff>
      <xdr:row>45</xdr:row>
      <xdr:rowOff>68580</xdr:rowOff>
    </xdr:from>
    <xdr:to>
      <xdr:col>8</xdr:col>
      <xdr:colOff>99060</xdr:colOff>
      <xdr:row>46</xdr:row>
      <xdr:rowOff>42091</xdr:rowOff>
    </xdr:to>
    <xdr:sp macro="" textlink="">
      <xdr:nvSpPr>
        <xdr:cNvPr id="2" name="Line 29">
          <a:extLst>
            <a:ext uri="{FF2B5EF4-FFF2-40B4-BE49-F238E27FC236}">
              <a16:creationId xmlns:a16="http://schemas.microsoft.com/office/drawing/2014/main" id="{00000000-0008-0000-0F00-000002000000}"/>
            </a:ext>
          </a:extLst>
        </xdr:cNvPr>
        <xdr:cNvSpPr>
          <a:spLocks noChangeShapeType="1"/>
        </xdr:cNvSpPr>
      </xdr:nvSpPr>
      <xdr:spPr bwMode="auto">
        <a:xfrm>
          <a:off x="8277860" y="9949180"/>
          <a:ext cx="0" cy="138611"/>
        </a:xfrm>
        <a:prstGeom prst="line">
          <a:avLst/>
        </a:prstGeom>
        <a:noFill/>
        <a:ln w="9525">
          <a:solidFill>
            <a:srgbClr val="000000"/>
          </a:solidFill>
          <a:round/>
          <a:headEnd/>
          <a:tailEnd type="triangle" w="med" len="med"/>
        </a:ln>
      </xdr:spPr>
    </xdr:sp>
    <xdr:clientData/>
  </xdr:twoCellAnchor>
  <xdr:twoCellAnchor editAs="oneCell">
    <xdr:from>
      <xdr:col>2</xdr:col>
      <xdr:colOff>45720</xdr:colOff>
      <xdr:row>45</xdr:row>
      <xdr:rowOff>76200</xdr:rowOff>
    </xdr:from>
    <xdr:to>
      <xdr:col>2</xdr:col>
      <xdr:colOff>45720</xdr:colOff>
      <xdr:row>46</xdr:row>
      <xdr:rowOff>49711</xdr:rowOff>
    </xdr:to>
    <xdr:sp macro="" textlink="">
      <xdr:nvSpPr>
        <xdr:cNvPr id="3" name="Line 30">
          <a:extLst>
            <a:ext uri="{FF2B5EF4-FFF2-40B4-BE49-F238E27FC236}">
              <a16:creationId xmlns:a16="http://schemas.microsoft.com/office/drawing/2014/main" id="{00000000-0008-0000-0F00-000003000000}"/>
            </a:ext>
          </a:extLst>
        </xdr:cNvPr>
        <xdr:cNvSpPr>
          <a:spLocks noChangeShapeType="1"/>
        </xdr:cNvSpPr>
      </xdr:nvSpPr>
      <xdr:spPr bwMode="auto">
        <a:xfrm>
          <a:off x="1480820" y="9956800"/>
          <a:ext cx="0" cy="138611"/>
        </a:xfrm>
        <a:prstGeom prst="line">
          <a:avLst/>
        </a:prstGeom>
        <a:noFill/>
        <a:ln w="9525">
          <a:solidFill>
            <a:srgbClr val="000000"/>
          </a:solidFill>
          <a:round/>
          <a:headEnd/>
          <a:tailEnd type="triangle" w="med" len="med"/>
        </a:ln>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99060</xdr:colOff>
      <xdr:row>45</xdr:row>
      <xdr:rowOff>68580</xdr:rowOff>
    </xdr:from>
    <xdr:to>
      <xdr:col>8</xdr:col>
      <xdr:colOff>99060</xdr:colOff>
      <xdr:row>46</xdr:row>
      <xdr:rowOff>42091</xdr:rowOff>
    </xdr:to>
    <xdr:sp macro="" textlink="">
      <xdr:nvSpPr>
        <xdr:cNvPr id="2" name="Line 29">
          <a:extLst>
            <a:ext uri="{FF2B5EF4-FFF2-40B4-BE49-F238E27FC236}">
              <a16:creationId xmlns:a16="http://schemas.microsoft.com/office/drawing/2014/main" id="{00000000-0008-0000-1000-000002000000}"/>
            </a:ext>
          </a:extLst>
        </xdr:cNvPr>
        <xdr:cNvSpPr>
          <a:spLocks noChangeShapeType="1"/>
        </xdr:cNvSpPr>
      </xdr:nvSpPr>
      <xdr:spPr bwMode="auto">
        <a:xfrm>
          <a:off x="8277860" y="9949180"/>
          <a:ext cx="0" cy="138611"/>
        </a:xfrm>
        <a:prstGeom prst="line">
          <a:avLst/>
        </a:prstGeom>
        <a:noFill/>
        <a:ln w="9525">
          <a:solidFill>
            <a:srgbClr val="000000"/>
          </a:solidFill>
          <a:round/>
          <a:headEnd/>
          <a:tailEnd type="triangle" w="med" len="med"/>
        </a:ln>
      </xdr:spPr>
    </xdr:sp>
    <xdr:clientData/>
  </xdr:twoCellAnchor>
  <xdr:twoCellAnchor editAs="oneCell">
    <xdr:from>
      <xdr:col>2</xdr:col>
      <xdr:colOff>45720</xdr:colOff>
      <xdr:row>45</xdr:row>
      <xdr:rowOff>76200</xdr:rowOff>
    </xdr:from>
    <xdr:to>
      <xdr:col>2</xdr:col>
      <xdr:colOff>45720</xdr:colOff>
      <xdr:row>46</xdr:row>
      <xdr:rowOff>49711</xdr:rowOff>
    </xdr:to>
    <xdr:sp macro="" textlink="">
      <xdr:nvSpPr>
        <xdr:cNvPr id="3" name="Line 30">
          <a:extLst>
            <a:ext uri="{FF2B5EF4-FFF2-40B4-BE49-F238E27FC236}">
              <a16:creationId xmlns:a16="http://schemas.microsoft.com/office/drawing/2014/main" id="{00000000-0008-0000-1000-000003000000}"/>
            </a:ext>
          </a:extLst>
        </xdr:cNvPr>
        <xdr:cNvSpPr>
          <a:spLocks noChangeShapeType="1"/>
        </xdr:cNvSpPr>
      </xdr:nvSpPr>
      <xdr:spPr bwMode="auto">
        <a:xfrm>
          <a:off x="1480820" y="9956800"/>
          <a:ext cx="0" cy="138611"/>
        </a:xfrm>
        <a:prstGeom prst="line">
          <a:avLst/>
        </a:prstGeom>
        <a:noFill/>
        <a:ln w="9525">
          <a:solidFill>
            <a:srgbClr val="000000"/>
          </a:solidFill>
          <a:round/>
          <a:headEnd/>
          <a:tailEnd type="triangle" w="med" len="med"/>
        </a:ln>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99060</xdr:colOff>
      <xdr:row>45</xdr:row>
      <xdr:rowOff>68580</xdr:rowOff>
    </xdr:from>
    <xdr:to>
      <xdr:col>8</xdr:col>
      <xdr:colOff>99060</xdr:colOff>
      <xdr:row>46</xdr:row>
      <xdr:rowOff>42091</xdr:rowOff>
    </xdr:to>
    <xdr:sp macro="" textlink="">
      <xdr:nvSpPr>
        <xdr:cNvPr id="2" name="Line 29">
          <a:extLst>
            <a:ext uri="{FF2B5EF4-FFF2-40B4-BE49-F238E27FC236}">
              <a16:creationId xmlns:a16="http://schemas.microsoft.com/office/drawing/2014/main" id="{00000000-0008-0000-1100-000002000000}"/>
            </a:ext>
          </a:extLst>
        </xdr:cNvPr>
        <xdr:cNvSpPr>
          <a:spLocks noChangeShapeType="1"/>
        </xdr:cNvSpPr>
      </xdr:nvSpPr>
      <xdr:spPr bwMode="auto">
        <a:xfrm>
          <a:off x="8277860" y="9949180"/>
          <a:ext cx="0" cy="138611"/>
        </a:xfrm>
        <a:prstGeom prst="line">
          <a:avLst/>
        </a:prstGeom>
        <a:noFill/>
        <a:ln w="9525">
          <a:solidFill>
            <a:srgbClr val="000000"/>
          </a:solidFill>
          <a:round/>
          <a:headEnd/>
          <a:tailEnd type="triangle" w="med" len="med"/>
        </a:ln>
      </xdr:spPr>
    </xdr:sp>
    <xdr:clientData/>
  </xdr:twoCellAnchor>
  <xdr:twoCellAnchor editAs="oneCell">
    <xdr:from>
      <xdr:col>2</xdr:col>
      <xdr:colOff>45720</xdr:colOff>
      <xdr:row>45</xdr:row>
      <xdr:rowOff>76200</xdr:rowOff>
    </xdr:from>
    <xdr:to>
      <xdr:col>2</xdr:col>
      <xdr:colOff>45720</xdr:colOff>
      <xdr:row>46</xdr:row>
      <xdr:rowOff>49711</xdr:rowOff>
    </xdr:to>
    <xdr:sp macro="" textlink="">
      <xdr:nvSpPr>
        <xdr:cNvPr id="3" name="Line 30">
          <a:extLst>
            <a:ext uri="{FF2B5EF4-FFF2-40B4-BE49-F238E27FC236}">
              <a16:creationId xmlns:a16="http://schemas.microsoft.com/office/drawing/2014/main" id="{00000000-0008-0000-1100-000003000000}"/>
            </a:ext>
          </a:extLst>
        </xdr:cNvPr>
        <xdr:cNvSpPr>
          <a:spLocks noChangeShapeType="1"/>
        </xdr:cNvSpPr>
      </xdr:nvSpPr>
      <xdr:spPr bwMode="auto">
        <a:xfrm>
          <a:off x="1480820" y="9956800"/>
          <a:ext cx="0" cy="138611"/>
        </a:xfrm>
        <a:prstGeom prst="line">
          <a:avLst/>
        </a:prstGeom>
        <a:noFill/>
        <a:ln w="9525">
          <a:solidFill>
            <a:srgbClr val="000000"/>
          </a:solidFill>
          <a:round/>
          <a:headEnd/>
          <a:tailEnd type="triangle" w="med" len="me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47625</xdr:colOff>
      <xdr:row>35</xdr:row>
      <xdr:rowOff>0</xdr:rowOff>
    </xdr:from>
    <xdr:to>
      <xdr:col>3</xdr:col>
      <xdr:colOff>299066</xdr:colOff>
      <xdr:row>35</xdr:row>
      <xdr:rowOff>0</xdr:rowOff>
    </xdr:to>
    <xdr:sp macro="" textlink="">
      <xdr:nvSpPr>
        <xdr:cNvPr id="4098" name="Text Box 2">
          <a:extLst>
            <a:ext uri="{FF2B5EF4-FFF2-40B4-BE49-F238E27FC236}">
              <a16:creationId xmlns:a16="http://schemas.microsoft.com/office/drawing/2014/main" id="{00000000-0008-0000-1600-000002100000}"/>
            </a:ext>
          </a:extLst>
        </xdr:cNvPr>
        <xdr:cNvSpPr txBox="1">
          <a:spLocks noChangeArrowheads="1"/>
        </xdr:cNvSpPr>
      </xdr:nvSpPr>
      <xdr:spPr bwMode="auto">
        <a:xfrm>
          <a:off x="47625" y="7658100"/>
          <a:ext cx="384810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sz="1000" b="0" i="0" u="none" strike="noStrike" baseline="0">
              <a:solidFill>
                <a:srgbClr val="000000"/>
              </a:solidFill>
              <a:latin typeface="Arial"/>
              <a:cs typeface="Arial"/>
            </a:rPr>
            <a:t>CERTIFIED</a:t>
          </a:r>
        </a:p>
      </xdr:txBody>
    </xdr:sp>
    <xdr:clientData/>
  </xdr:twoCellAnchor>
  <xdr:twoCellAnchor>
    <xdr:from>
      <xdr:col>4</xdr:col>
      <xdr:colOff>102870</xdr:colOff>
      <xdr:row>35</xdr:row>
      <xdr:rowOff>0</xdr:rowOff>
    </xdr:from>
    <xdr:to>
      <xdr:col>4</xdr:col>
      <xdr:colOff>590401</xdr:colOff>
      <xdr:row>35</xdr:row>
      <xdr:rowOff>0</xdr:rowOff>
    </xdr:to>
    <xdr:sp macro="" textlink="">
      <xdr:nvSpPr>
        <xdr:cNvPr id="4099" name="Text Box 3">
          <a:extLst>
            <a:ext uri="{FF2B5EF4-FFF2-40B4-BE49-F238E27FC236}">
              <a16:creationId xmlns:a16="http://schemas.microsoft.com/office/drawing/2014/main" id="{00000000-0008-0000-1600-000003100000}"/>
            </a:ext>
          </a:extLst>
        </xdr:cNvPr>
        <xdr:cNvSpPr txBox="1">
          <a:spLocks noChangeArrowheads="1"/>
        </xdr:cNvSpPr>
      </xdr:nvSpPr>
      <xdr:spPr bwMode="auto">
        <a:xfrm>
          <a:off x="4324350" y="7658100"/>
          <a:ext cx="485775"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sz="1000" b="0" i="0" u="none" strike="noStrike" baseline="0">
              <a:solidFill>
                <a:srgbClr val="000000"/>
              </a:solidFill>
              <a:latin typeface="Arial"/>
              <a:cs typeface="Arial"/>
            </a:rPr>
            <a:t>TITLE</a:t>
          </a:r>
        </a:p>
      </xdr:txBody>
    </xdr:sp>
    <xdr:clientData/>
  </xdr:twoCellAnchor>
  <xdr:twoCellAnchor>
    <xdr:from>
      <xdr:col>8</xdr:col>
      <xdr:colOff>64770</xdr:colOff>
      <xdr:row>35</xdr:row>
      <xdr:rowOff>0</xdr:rowOff>
    </xdr:from>
    <xdr:to>
      <xdr:col>8</xdr:col>
      <xdr:colOff>573225</xdr:colOff>
      <xdr:row>35</xdr:row>
      <xdr:rowOff>0</xdr:rowOff>
    </xdr:to>
    <xdr:sp macro="" textlink="">
      <xdr:nvSpPr>
        <xdr:cNvPr id="4100" name="Text Box 4">
          <a:extLst>
            <a:ext uri="{FF2B5EF4-FFF2-40B4-BE49-F238E27FC236}">
              <a16:creationId xmlns:a16="http://schemas.microsoft.com/office/drawing/2014/main" id="{00000000-0008-0000-1600-000004100000}"/>
            </a:ext>
          </a:extLst>
        </xdr:cNvPr>
        <xdr:cNvSpPr txBox="1">
          <a:spLocks noChangeArrowheads="1"/>
        </xdr:cNvSpPr>
      </xdr:nvSpPr>
      <xdr:spPr bwMode="auto">
        <a:xfrm>
          <a:off x="8201025" y="7658100"/>
          <a:ext cx="5143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sz="1000" b="0" i="0" u="none" strike="noStrike" baseline="0">
              <a:solidFill>
                <a:srgbClr val="000000"/>
              </a:solidFill>
              <a:latin typeface="Arial"/>
              <a:cs typeface="Arial"/>
            </a:rPr>
            <a:t>DATE</a:t>
          </a:r>
        </a:p>
      </xdr:txBody>
    </xdr:sp>
    <xdr:clientData/>
  </xdr:twoCellAnchor>
</xdr:wsDr>
</file>

<file path=xl/persons/person.xml><?xml version="1.0" encoding="utf-8"?>
<personList xmlns="http://schemas.microsoft.com/office/spreadsheetml/2018/threadedcomments" xmlns:x="http://schemas.openxmlformats.org/spreadsheetml/2006/main">
  <person displayName="Cruz,Tricia  (DSHS)" id="{D0FACC6D-495C-432D-8487-519C303843A7}" userId="S::Tricia.Cruz@dshs.texas.gov::765ff233-2d53-416f-9364-510bc3067c7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D1" dT="2026-04-29T13:16:40.86" personId="{D0FACC6D-495C-432D-8487-519C303843A7}" id="{0D85C07E-E252-4941-A4AE-4694D74E76B3}">
    <text>Will revise the notes once we finalize this tab</text>
  </threadedComment>
</ThreadedComments>
</file>

<file path=xl/threadedComments/threadedComment2.xml><?xml version="1.0" encoding="utf-8"?>
<ThreadedComments xmlns="http://schemas.microsoft.com/office/spreadsheetml/2018/threadedcomments" xmlns:x="http://schemas.openxmlformats.org/spreadsheetml/2006/main">
  <threadedComment ref="AD1" dT="2026-04-29T13:16:40.86" personId="{D0FACC6D-495C-432D-8487-519C303843A7}" id="{7B4B38C0-DD26-4F6C-AA26-001E009CB8C3}">
    <text>Will revise the notes once we finalize this tab</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0.bin"/><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ticc.tamu.edu/Documents/IncidentResponse/TIFMAS/TIFMAS_Business_Deployment_Manual.pdf" TargetMode="Externa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14.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5.bin"/><Relationship Id="rId4"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16.bin"/><Relationship Id="rId4" Type="http://schemas.openxmlformats.org/officeDocument/2006/relationships/comments" Target="../comments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17.bin"/><Relationship Id="rId4" Type="http://schemas.openxmlformats.org/officeDocument/2006/relationships/comments" Target="../comments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8.bin"/><Relationship Id="rId4" Type="http://schemas.openxmlformats.org/officeDocument/2006/relationships/comments" Target="../comments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1" Type="http://schemas.openxmlformats.org/officeDocument/2006/relationships/hyperlink" Target="http://ticc.tamu.edu/Documents/IncidentResponse/TIFMAS/TIFMAS_Business_Deployment_Manual.pdf"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5">
    <tabColor indexed="23"/>
  </sheetPr>
  <dimension ref="A1:BL41"/>
  <sheetViews>
    <sheetView showGridLines="0" zoomScale="80" zoomScaleNormal="80" zoomScaleSheetLayoutView="50" workbookViewId="0">
      <selection activeCell="AB16" sqref="AB16:AD16"/>
    </sheetView>
  </sheetViews>
  <sheetFormatPr defaultColWidth="9.1796875" defaultRowHeight="12.5"/>
  <cols>
    <col min="1" max="1" width="6.7265625" style="39" customWidth="1"/>
    <col min="2" max="2" width="4" style="39" hidden="1" customWidth="1"/>
    <col min="3" max="3" width="1.453125" style="39" hidden="1" customWidth="1"/>
    <col min="4" max="4" width="33.1796875" style="39" customWidth="1"/>
    <col min="5" max="5" width="0.81640625" style="39" customWidth="1"/>
    <col min="6" max="6" width="4" style="39" customWidth="1"/>
    <col min="7" max="7" width="0.81640625" style="39" customWidth="1"/>
    <col min="8" max="16" width="6" style="39" customWidth="1"/>
    <col min="17" max="17" width="1.81640625" style="39" customWidth="1"/>
    <col min="18" max="22" width="6" style="39" customWidth="1"/>
    <col min="23" max="26" width="8.26953125" style="39" customWidth="1"/>
    <col min="27" max="27" width="14" style="39" customWidth="1"/>
    <col min="28" max="28" width="10" style="39" customWidth="1"/>
    <col min="29" max="30" width="8.26953125" style="39" customWidth="1"/>
    <col min="31" max="31" width="9.1796875" style="39"/>
    <col min="32" max="33" width="12.1796875" style="39" customWidth="1"/>
    <col min="34" max="16384" width="9.1796875" style="39"/>
  </cols>
  <sheetData>
    <row r="1" spans="1:64" ht="33.75" customHeight="1">
      <c r="P1" s="40" t="s">
        <v>0</v>
      </c>
      <c r="AG1" s="135"/>
      <c r="AH1" s="135"/>
      <c r="AI1" s="135"/>
      <c r="AJ1" s="135"/>
      <c r="AK1" s="135"/>
      <c r="AL1" s="135"/>
      <c r="AM1" s="135"/>
      <c r="AN1" s="135"/>
      <c r="AO1" s="135"/>
      <c r="AP1" s="135"/>
      <c r="AQ1" s="135"/>
      <c r="AR1" s="135"/>
      <c r="AS1" s="135"/>
      <c r="AT1" s="135"/>
      <c r="AU1" s="135"/>
      <c r="AV1" s="135"/>
      <c r="AW1" s="135"/>
      <c r="AX1" s="135"/>
      <c r="AY1" s="135"/>
      <c r="AZ1" s="135"/>
      <c r="BA1" s="135"/>
      <c r="BB1" s="135"/>
      <c r="BC1" s="77"/>
      <c r="BD1" s="77"/>
      <c r="BE1" s="77"/>
      <c r="BF1" s="77"/>
      <c r="BG1" s="77"/>
      <c r="BH1" s="77"/>
      <c r="BI1" s="77"/>
      <c r="BJ1" s="77"/>
      <c r="BK1" s="77"/>
      <c r="BL1" s="77"/>
    </row>
    <row r="2" spans="1:64" ht="33.75" customHeight="1">
      <c r="P2" s="40"/>
      <c r="AG2" s="135"/>
      <c r="AH2" s="135"/>
      <c r="AI2" s="135"/>
      <c r="AJ2" s="135"/>
      <c r="AK2" s="135"/>
      <c r="AL2" s="135"/>
      <c r="AM2" s="135"/>
      <c r="AN2" s="135"/>
      <c r="AO2" s="135"/>
      <c r="AP2" s="135"/>
      <c r="AQ2" s="135"/>
      <c r="AR2" s="135"/>
      <c r="AS2" s="135"/>
      <c r="AT2" s="135"/>
      <c r="AU2" s="135"/>
      <c r="AV2" s="135"/>
      <c r="AW2" s="135"/>
      <c r="AX2" s="135"/>
      <c r="AY2" s="135"/>
      <c r="AZ2" s="135"/>
      <c r="BA2" s="135"/>
      <c r="BB2" s="135"/>
      <c r="BC2" s="77"/>
      <c r="BD2" s="77"/>
      <c r="BE2" s="77"/>
      <c r="BF2" s="77"/>
      <c r="BG2" s="77"/>
      <c r="BH2" s="77"/>
      <c r="BI2" s="77"/>
      <c r="BJ2" s="77"/>
      <c r="BK2" s="77"/>
      <c r="BL2" s="77"/>
    </row>
    <row r="3" spans="1:64" ht="17.25" customHeight="1">
      <c r="AG3"/>
      <c r="AH3"/>
      <c r="AI3"/>
      <c r="AJ3"/>
      <c r="AK3"/>
      <c r="AL3"/>
      <c r="AM3"/>
      <c r="AN3"/>
      <c r="AO3"/>
      <c r="AP3"/>
      <c r="AQ3"/>
      <c r="AR3"/>
      <c r="AS3"/>
      <c r="AT3"/>
      <c r="AU3"/>
      <c r="AV3"/>
      <c r="AW3"/>
      <c r="AX3"/>
      <c r="AY3"/>
      <c r="AZ3"/>
      <c r="BA3"/>
      <c r="BB3"/>
    </row>
    <row r="4" spans="1:64" ht="33.75" customHeight="1">
      <c r="A4" s="693" t="s">
        <v>1</v>
      </c>
      <c r="B4" s="694"/>
      <c r="C4" s="694"/>
      <c r="D4" s="694"/>
      <c r="E4" s="694"/>
      <c r="F4" s="694"/>
      <c r="G4" s="694"/>
      <c r="H4" s="694"/>
      <c r="I4" s="694"/>
      <c r="J4" s="694"/>
      <c r="K4" s="694"/>
      <c r="L4" s="694"/>
      <c r="M4" s="694"/>
      <c r="N4" s="694"/>
      <c r="O4" s="694"/>
      <c r="P4" s="695"/>
      <c r="R4" s="699" t="s">
        <v>2</v>
      </c>
      <c r="S4" s="700"/>
      <c r="T4" s="700"/>
      <c r="U4" s="700"/>
      <c r="V4" s="700"/>
      <c r="W4" s="700"/>
      <c r="X4" s="700"/>
      <c r="Y4" s="700"/>
      <c r="Z4" s="700"/>
      <c r="AA4" s="700"/>
      <c r="AB4" s="700"/>
      <c r="AC4" s="700"/>
      <c r="AD4" s="701"/>
      <c r="AG4"/>
      <c r="AH4"/>
      <c r="AI4"/>
      <c r="AJ4"/>
      <c r="AK4"/>
      <c r="AL4"/>
      <c r="AM4"/>
      <c r="AN4"/>
      <c r="AO4"/>
      <c r="AP4"/>
      <c r="AQ4"/>
      <c r="AR4"/>
      <c r="AS4"/>
      <c r="AT4"/>
      <c r="AU4"/>
      <c r="AV4"/>
      <c r="AW4"/>
      <c r="AX4"/>
      <c r="AY4"/>
      <c r="AZ4"/>
      <c r="BA4"/>
      <c r="BB4"/>
    </row>
    <row r="5" spans="1:64" ht="43.5" customHeight="1">
      <c r="A5" s="696"/>
      <c r="B5" s="697"/>
      <c r="C5" s="697"/>
      <c r="D5" s="697"/>
      <c r="E5" s="697"/>
      <c r="F5" s="697"/>
      <c r="G5" s="697"/>
      <c r="H5" s="697"/>
      <c r="I5" s="697"/>
      <c r="J5" s="697"/>
      <c r="K5" s="697"/>
      <c r="L5" s="697"/>
      <c r="M5" s="697"/>
      <c r="N5" s="697"/>
      <c r="O5" s="697"/>
      <c r="P5" s="698"/>
      <c r="R5" s="702"/>
      <c r="S5" s="703"/>
      <c r="T5" s="703"/>
      <c r="U5" s="703"/>
      <c r="V5" s="703"/>
      <c r="W5" s="703"/>
      <c r="X5" s="703"/>
      <c r="Y5" s="703"/>
      <c r="Z5" s="703"/>
      <c r="AA5" s="703"/>
      <c r="AB5" s="703"/>
      <c r="AC5" s="703"/>
      <c r="AD5" s="704"/>
      <c r="AG5"/>
      <c r="AH5"/>
      <c r="AI5"/>
      <c r="AJ5"/>
      <c r="AK5"/>
      <c r="AL5"/>
      <c r="AM5"/>
      <c r="AN5"/>
      <c r="AO5"/>
      <c r="AP5"/>
      <c r="AQ5"/>
      <c r="AR5"/>
      <c r="AS5"/>
      <c r="AT5"/>
      <c r="AU5"/>
      <c r="AV5"/>
      <c r="AW5"/>
      <c r="AX5"/>
      <c r="AY5"/>
      <c r="AZ5"/>
      <c r="BA5"/>
      <c r="BB5"/>
    </row>
    <row r="6" spans="1:64" ht="21" customHeight="1">
      <c r="A6" s="705"/>
      <c r="B6" s="706"/>
      <c r="C6" s="706"/>
      <c r="D6" s="706"/>
      <c r="E6" s="706"/>
      <c r="F6" s="706"/>
      <c r="G6" s="706"/>
      <c r="H6" s="706"/>
      <c r="I6" s="706"/>
      <c r="J6" s="706"/>
      <c r="K6" s="706"/>
      <c r="L6" s="706"/>
      <c r="M6" s="707"/>
      <c r="N6" s="707"/>
      <c r="O6" s="707"/>
      <c r="P6" s="707"/>
      <c r="Q6" s="707"/>
      <c r="R6" s="707"/>
      <c r="S6" s="707"/>
      <c r="T6" s="707"/>
      <c r="U6" s="707"/>
      <c r="V6" s="707"/>
      <c r="W6" s="707"/>
      <c r="X6" s="707"/>
      <c r="Y6" s="556"/>
      <c r="Z6" s="556"/>
      <c r="AA6" s="556"/>
      <c r="AB6" s="557"/>
      <c r="AC6" s="557"/>
      <c r="AD6" s="557"/>
      <c r="AG6"/>
      <c r="AH6"/>
      <c r="AI6"/>
      <c r="AJ6"/>
      <c r="AK6"/>
      <c r="AL6"/>
      <c r="AM6"/>
      <c r="AN6"/>
      <c r="AO6"/>
      <c r="AP6"/>
      <c r="AQ6"/>
      <c r="AR6"/>
      <c r="AS6"/>
      <c r="AT6"/>
      <c r="AU6"/>
      <c r="AV6"/>
      <c r="AW6"/>
      <c r="AX6"/>
      <c r="AY6"/>
      <c r="AZ6"/>
      <c r="BA6"/>
      <c r="BB6"/>
    </row>
    <row r="7" spans="1:64" s="41" customFormat="1" ht="18" customHeight="1">
      <c r="A7" s="714" t="s">
        <v>3</v>
      </c>
      <c r="B7" s="715"/>
      <c r="C7" s="715"/>
      <c r="D7" s="715"/>
      <c r="E7" s="715"/>
      <c r="F7" s="715"/>
      <c r="G7" s="715"/>
      <c r="H7" s="715"/>
      <c r="I7" s="715"/>
      <c r="J7" s="715"/>
      <c r="K7" s="715"/>
      <c r="L7" s="715"/>
      <c r="M7" s="753"/>
      <c r="N7" s="753"/>
      <c r="O7" s="753"/>
      <c r="P7" s="753"/>
      <c r="Q7" s="753"/>
      <c r="R7" s="753"/>
      <c r="S7" s="753"/>
      <c r="T7" s="753"/>
      <c r="U7" s="753"/>
      <c r="V7" s="711" t="s">
        <v>4</v>
      </c>
      <c r="W7" s="712"/>
      <c r="X7" s="712"/>
      <c r="Y7" s="712"/>
      <c r="Z7" s="712"/>
      <c r="AA7" s="712"/>
      <c r="AB7" s="712"/>
      <c r="AC7" s="712"/>
      <c r="AD7" s="713"/>
      <c r="AG7"/>
      <c r="AH7"/>
      <c r="AI7"/>
      <c r="AJ7"/>
      <c r="AK7"/>
      <c r="AL7"/>
      <c r="AM7"/>
      <c r="AN7"/>
      <c r="AO7"/>
      <c r="AP7"/>
      <c r="AQ7"/>
      <c r="AR7"/>
      <c r="AS7"/>
      <c r="AT7"/>
      <c r="AU7"/>
      <c r="AV7"/>
      <c r="AW7"/>
      <c r="AX7"/>
      <c r="AY7"/>
      <c r="AZ7"/>
      <c r="BA7"/>
      <c r="BB7"/>
    </row>
    <row r="8" spans="1:64" s="42" customFormat="1" ht="20.149999999999999" customHeight="1">
      <c r="A8" s="731" t="s">
        <v>5</v>
      </c>
      <c r="B8" s="732"/>
      <c r="C8" s="732"/>
      <c r="D8" s="732"/>
      <c r="E8" s="732"/>
      <c r="F8" s="732"/>
      <c r="G8" s="732"/>
      <c r="H8" s="732"/>
      <c r="I8" s="732"/>
      <c r="J8" s="732"/>
      <c r="K8" s="732"/>
      <c r="L8" s="732"/>
      <c r="M8" s="754"/>
      <c r="N8" s="754"/>
      <c r="O8" s="754"/>
      <c r="P8" s="754"/>
      <c r="Q8" s="754"/>
      <c r="R8" s="754"/>
      <c r="S8" s="754"/>
      <c r="T8" s="754"/>
      <c r="U8" s="755"/>
      <c r="V8" s="726" t="s">
        <v>325</v>
      </c>
      <c r="W8" s="727"/>
      <c r="X8" s="727"/>
      <c r="Y8" s="727"/>
      <c r="Z8" s="727"/>
      <c r="AA8" s="727"/>
      <c r="AB8" s="727"/>
      <c r="AC8" s="727"/>
      <c r="AD8" s="728"/>
      <c r="AG8"/>
      <c r="AH8"/>
      <c r="AI8"/>
      <c r="AJ8"/>
      <c r="AK8"/>
      <c r="AL8"/>
      <c r="AM8"/>
      <c r="AN8"/>
      <c r="AO8"/>
      <c r="AP8"/>
      <c r="AQ8"/>
      <c r="AR8"/>
      <c r="AS8"/>
      <c r="AT8"/>
      <c r="AU8"/>
      <c r="AV8"/>
      <c r="AW8"/>
      <c r="AX8"/>
      <c r="AY8"/>
      <c r="AZ8"/>
      <c r="BA8"/>
      <c r="BB8"/>
    </row>
    <row r="9" spans="1:64" s="43" customFormat="1" ht="18" customHeight="1">
      <c r="A9" s="716" t="s">
        <v>6</v>
      </c>
      <c r="B9" s="716"/>
      <c r="C9" s="716"/>
      <c r="D9" s="716"/>
      <c r="E9" s="716"/>
      <c r="F9" s="716"/>
      <c r="G9" s="716"/>
      <c r="H9" s="716"/>
      <c r="I9" s="716"/>
      <c r="J9" s="717"/>
      <c r="K9" s="717"/>
      <c r="L9" s="717"/>
      <c r="M9" s="754"/>
      <c r="N9" s="754"/>
      <c r="O9" s="754"/>
      <c r="P9" s="754"/>
      <c r="Q9" s="754"/>
      <c r="R9" s="754"/>
      <c r="S9" s="754"/>
      <c r="T9" s="754"/>
      <c r="U9" s="755"/>
      <c r="V9" s="708" t="s">
        <v>7</v>
      </c>
      <c r="W9" s="718"/>
      <c r="X9" s="718"/>
      <c r="Y9" s="718"/>
      <c r="Z9" s="718"/>
      <c r="AA9" s="718"/>
      <c r="AB9" s="718"/>
      <c r="AC9" s="718"/>
      <c r="AD9" s="719"/>
      <c r="AG9"/>
      <c r="AH9"/>
      <c r="AI9"/>
      <c r="AJ9"/>
      <c r="AK9"/>
      <c r="AL9"/>
      <c r="AM9"/>
      <c r="AN9"/>
      <c r="AO9"/>
      <c r="AP9"/>
      <c r="AQ9"/>
      <c r="AR9"/>
      <c r="AS9"/>
      <c r="AT9"/>
      <c r="AU9"/>
      <c r="AV9"/>
      <c r="AW9"/>
      <c r="AX9"/>
      <c r="AY9"/>
      <c r="AZ9"/>
      <c r="BA9"/>
      <c r="BB9"/>
    </row>
    <row r="10" spans="1:64" s="42" customFormat="1" ht="25" customHeight="1">
      <c r="A10" s="733" t="s">
        <v>8</v>
      </c>
      <c r="B10" s="733"/>
      <c r="C10" s="733"/>
      <c r="D10" s="733"/>
      <c r="E10" s="733"/>
      <c r="F10" s="733"/>
      <c r="G10" s="733"/>
      <c r="H10" s="733"/>
      <c r="I10" s="733"/>
      <c r="J10" s="733"/>
      <c r="K10" s="733"/>
      <c r="L10" s="733"/>
      <c r="M10" s="754"/>
      <c r="N10" s="754"/>
      <c r="O10" s="754"/>
      <c r="P10" s="754"/>
      <c r="Q10" s="754"/>
      <c r="R10" s="754"/>
      <c r="S10" s="754"/>
      <c r="T10" s="754"/>
      <c r="U10" s="755"/>
      <c r="V10" s="720" t="s">
        <v>9</v>
      </c>
      <c r="W10" s="721"/>
      <c r="X10" s="721"/>
      <c r="Y10" s="721"/>
      <c r="Z10" s="721"/>
      <c r="AA10" s="721"/>
      <c r="AB10" s="721"/>
      <c r="AC10" s="721"/>
      <c r="AD10" s="722"/>
      <c r="AG10"/>
      <c r="AH10"/>
      <c r="AI10"/>
      <c r="AJ10"/>
      <c r="AK10"/>
      <c r="AL10"/>
      <c r="AM10"/>
      <c r="AN10"/>
      <c r="AO10"/>
      <c r="AP10"/>
      <c r="AQ10"/>
      <c r="AR10"/>
      <c r="AS10"/>
      <c r="AT10"/>
      <c r="AU10"/>
      <c r="AV10"/>
      <c r="AW10"/>
      <c r="AX10"/>
      <c r="AY10"/>
      <c r="AZ10"/>
      <c r="BA10"/>
      <c r="BB10"/>
    </row>
    <row r="11" spans="1:64" s="42" customFormat="1" ht="23.15" customHeight="1">
      <c r="A11" s="729" t="s">
        <v>10</v>
      </c>
      <c r="B11" s="730"/>
      <c r="C11" s="730"/>
      <c r="D11" s="730"/>
      <c r="E11" s="730"/>
      <c r="F11" s="730"/>
      <c r="G11" s="730"/>
      <c r="H11" s="730"/>
      <c r="I11" s="730"/>
      <c r="J11" s="730"/>
      <c r="K11" s="730"/>
      <c r="L11" s="730"/>
      <c r="M11" s="754"/>
      <c r="N11" s="754"/>
      <c r="O11" s="754"/>
      <c r="P11" s="754"/>
      <c r="Q11" s="754"/>
      <c r="R11" s="754"/>
      <c r="S11" s="754"/>
      <c r="T11" s="754"/>
      <c r="U11" s="755"/>
      <c r="V11" s="708" t="s">
        <v>11</v>
      </c>
      <c r="W11" s="718"/>
      <c r="X11" s="718"/>
      <c r="Y11" s="718"/>
      <c r="Z11" s="718"/>
      <c r="AA11" s="718"/>
      <c r="AB11" s="718"/>
      <c r="AC11" s="718"/>
      <c r="AD11" s="719"/>
      <c r="AG11"/>
      <c r="AH11"/>
      <c r="AI11"/>
      <c r="AJ11"/>
      <c r="AK11"/>
      <c r="AL11"/>
      <c r="AM11"/>
      <c r="AN11"/>
      <c r="AO11"/>
      <c r="AP11"/>
      <c r="AQ11"/>
      <c r="AR11"/>
      <c r="AS11"/>
      <c r="AT11"/>
      <c r="AU11"/>
      <c r="AV11"/>
      <c r="AW11"/>
      <c r="AX11"/>
      <c r="AY11"/>
      <c r="AZ11"/>
      <c r="BA11"/>
      <c r="BB11"/>
    </row>
    <row r="12" spans="1:64" s="42" customFormat="1" ht="20.149999999999999" customHeight="1">
      <c r="A12" s="759" t="s">
        <v>326</v>
      </c>
      <c r="B12" s="760"/>
      <c r="C12" s="760"/>
      <c r="D12" s="760"/>
      <c r="E12" s="760"/>
      <c r="F12" s="760"/>
      <c r="G12" s="760"/>
      <c r="H12" s="760"/>
      <c r="I12" s="760"/>
      <c r="J12" s="760"/>
      <c r="K12" s="760"/>
      <c r="L12" s="761"/>
      <c r="M12" s="754"/>
      <c r="N12" s="754"/>
      <c r="O12" s="754"/>
      <c r="P12" s="754"/>
      <c r="Q12" s="754"/>
      <c r="R12" s="754"/>
      <c r="S12" s="754"/>
      <c r="T12" s="754"/>
      <c r="U12" s="755"/>
      <c r="V12" s="723" t="s">
        <v>12</v>
      </c>
      <c r="W12" s="724"/>
      <c r="X12" s="724"/>
      <c r="Y12" s="724"/>
      <c r="Z12" s="724"/>
      <c r="AA12" s="724"/>
      <c r="AB12" s="724"/>
      <c r="AC12" s="724"/>
      <c r="AD12" s="725"/>
      <c r="AG12"/>
      <c r="AH12"/>
      <c r="AI12"/>
      <c r="AJ12"/>
      <c r="AK12"/>
      <c r="AL12"/>
      <c r="AM12"/>
      <c r="AN12"/>
      <c r="AO12"/>
      <c r="AP12"/>
      <c r="AQ12"/>
      <c r="AR12"/>
      <c r="AS12"/>
      <c r="AT12"/>
      <c r="AU12"/>
      <c r="AV12"/>
      <c r="AW12"/>
      <c r="AX12"/>
      <c r="AY12"/>
      <c r="AZ12"/>
      <c r="BA12"/>
      <c r="BB12"/>
    </row>
    <row r="13" spans="1:64" s="43" customFormat="1" ht="18" customHeight="1">
      <c r="A13" s="716" t="s">
        <v>13</v>
      </c>
      <c r="B13" s="716"/>
      <c r="C13" s="716"/>
      <c r="D13" s="716"/>
      <c r="E13" s="716"/>
      <c r="F13" s="716"/>
      <c r="G13" s="716"/>
      <c r="H13" s="716"/>
      <c r="I13" s="716"/>
      <c r="J13" s="716"/>
      <c r="K13" s="716"/>
      <c r="L13" s="716"/>
      <c r="M13" s="754"/>
      <c r="N13" s="754"/>
      <c r="O13" s="754"/>
      <c r="P13" s="754"/>
      <c r="Q13" s="754"/>
      <c r="R13" s="754"/>
      <c r="S13" s="754"/>
      <c r="T13" s="754"/>
      <c r="U13" s="755"/>
      <c r="V13" s="708" t="s">
        <v>14</v>
      </c>
      <c r="W13" s="709"/>
      <c r="X13" s="709"/>
      <c r="Y13" s="709"/>
      <c r="Z13" s="709"/>
      <c r="AA13" s="709"/>
      <c r="AB13" s="709"/>
      <c r="AC13" s="709"/>
      <c r="AD13" s="710"/>
      <c r="AE13" s="359"/>
      <c r="AF13" s="360"/>
      <c r="AG13" s="360"/>
      <c r="AH13"/>
      <c r="AI13"/>
      <c r="AJ13"/>
      <c r="AK13"/>
      <c r="AL13"/>
      <c r="AM13"/>
      <c r="AN13"/>
      <c r="AO13"/>
      <c r="AP13"/>
      <c r="AQ13"/>
      <c r="AR13"/>
      <c r="AS13"/>
      <c r="AT13"/>
      <c r="AU13"/>
      <c r="AV13"/>
      <c r="AW13"/>
      <c r="AX13"/>
      <c r="AY13"/>
      <c r="AZ13"/>
      <c r="BA13"/>
      <c r="BB13"/>
    </row>
    <row r="14" spans="1:64" s="42" customFormat="1" ht="20.149999999999999" customHeight="1">
      <c r="A14" s="758" t="s">
        <v>15</v>
      </c>
      <c r="B14" s="758"/>
      <c r="C14" s="758"/>
      <c r="D14" s="758"/>
      <c r="E14" s="758"/>
      <c r="F14" s="758"/>
      <c r="G14" s="758"/>
      <c r="H14" s="758"/>
      <c r="I14" s="758"/>
      <c r="J14" s="758"/>
      <c r="K14" s="758"/>
      <c r="L14" s="758"/>
      <c r="M14" s="756"/>
      <c r="N14" s="756"/>
      <c r="O14" s="756"/>
      <c r="P14" s="756"/>
      <c r="Q14" s="756"/>
      <c r="R14" s="756"/>
      <c r="S14" s="756"/>
      <c r="T14" s="756"/>
      <c r="U14" s="757"/>
      <c r="V14" s="748">
        <v>46185</v>
      </c>
      <c r="W14" s="749"/>
      <c r="X14" s="750"/>
      <c r="Y14" s="764" t="s">
        <v>16</v>
      </c>
      <c r="Z14" s="765"/>
      <c r="AA14" s="765"/>
      <c r="AB14" s="766"/>
      <c r="AC14" s="749">
        <v>46218</v>
      </c>
      <c r="AD14" s="750"/>
      <c r="AE14" s="762" t="s">
        <v>17</v>
      </c>
      <c r="AF14" s="763"/>
      <c r="AG14" s="763"/>
      <c r="AH14"/>
      <c r="AI14"/>
      <c r="AJ14"/>
      <c r="AK14"/>
      <c r="AL14"/>
      <c r="AM14"/>
      <c r="AN14"/>
      <c r="AO14"/>
      <c r="AP14"/>
      <c r="AQ14"/>
      <c r="AR14"/>
      <c r="AS14"/>
      <c r="AT14"/>
      <c r="AU14"/>
      <c r="AV14"/>
      <c r="AW14"/>
      <c r="AX14"/>
      <c r="AY14"/>
      <c r="AZ14"/>
      <c r="BA14"/>
      <c r="BB14"/>
    </row>
    <row r="15" spans="1:64" ht="24" customHeight="1">
      <c r="A15" s="736" t="s">
        <v>18</v>
      </c>
      <c r="B15" s="737"/>
      <c r="C15" s="737"/>
      <c r="D15" s="737"/>
      <c r="E15" s="737"/>
      <c r="F15" s="737"/>
      <c r="G15" s="737"/>
      <c r="H15" s="737"/>
      <c r="I15" s="737"/>
      <c r="J15" s="737"/>
      <c r="K15" s="737"/>
      <c r="L15" s="737"/>
      <c r="M15" s="737"/>
      <c r="N15" s="737"/>
      <c r="O15" s="737"/>
      <c r="P15" s="737"/>
      <c r="Q15" s="737"/>
      <c r="R15" s="737"/>
      <c r="S15" s="737"/>
      <c r="T15" s="737"/>
      <c r="U15" s="737"/>
      <c r="V15" s="737"/>
      <c r="W15" s="737"/>
      <c r="X15" s="737"/>
      <c r="Y15" s="737"/>
      <c r="Z15" s="737"/>
      <c r="AA15" s="737"/>
      <c r="AB15" s="737"/>
      <c r="AC15" s="737"/>
      <c r="AD15" s="738"/>
      <c r="AE15" s="762"/>
      <c r="AF15" s="763"/>
      <c r="AG15" s="763"/>
      <c r="AH15"/>
      <c r="AI15"/>
      <c r="AJ15"/>
      <c r="AK15"/>
      <c r="AL15"/>
      <c r="AM15"/>
      <c r="AN15"/>
      <c r="AO15"/>
      <c r="AP15"/>
      <c r="AQ15"/>
      <c r="AR15"/>
      <c r="AS15"/>
      <c r="AT15"/>
      <c r="AU15"/>
      <c r="AV15"/>
      <c r="AW15"/>
      <c r="AX15"/>
      <c r="AY15"/>
      <c r="AZ15"/>
      <c r="BA15"/>
      <c r="BB15"/>
    </row>
    <row r="16" spans="1:64" s="44" customFormat="1" ht="25.5" customHeight="1">
      <c r="A16" s="745"/>
      <c r="B16" s="746"/>
      <c r="C16" s="746"/>
      <c r="D16" s="746"/>
      <c r="E16" s="746"/>
      <c r="F16" s="746"/>
      <c r="G16" s="746"/>
      <c r="H16" s="746"/>
      <c r="I16" s="746"/>
      <c r="J16" s="746"/>
      <c r="K16" s="746"/>
      <c r="L16" s="746"/>
      <c r="M16" s="746"/>
      <c r="N16" s="746"/>
      <c r="O16" s="746"/>
      <c r="P16" s="746"/>
      <c r="Q16" s="747"/>
      <c r="R16" s="751"/>
      <c r="S16" s="752"/>
      <c r="T16" s="752"/>
      <c r="U16" s="752"/>
      <c r="V16" s="752"/>
      <c r="W16" s="752"/>
      <c r="X16" s="752"/>
      <c r="Y16" s="752"/>
      <c r="Z16" s="752"/>
      <c r="AA16" s="752"/>
      <c r="AB16" s="748">
        <v>46184</v>
      </c>
      <c r="AC16" s="749"/>
      <c r="AD16" s="750"/>
      <c r="AE16" s="762"/>
      <c r="AF16" s="763"/>
      <c r="AG16" s="763"/>
      <c r="AH16"/>
      <c r="AI16"/>
      <c r="AJ16"/>
      <c r="AK16"/>
      <c r="AL16"/>
      <c r="AM16"/>
      <c r="AN16"/>
      <c r="AO16"/>
      <c r="AP16"/>
      <c r="AQ16"/>
      <c r="AR16"/>
      <c r="AS16"/>
      <c r="AT16"/>
      <c r="AU16"/>
      <c r="AV16"/>
      <c r="AW16"/>
      <c r="AX16"/>
      <c r="AY16"/>
      <c r="AZ16"/>
      <c r="BA16"/>
      <c r="BB16"/>
    </row>
    <row r="17" spans="1:54" ht="18.649999999999999" customHeight="1">
      <c r="A17" s="740"/>
      <c r="B17" s="741"/>
      <c r="C17" s="741"/>
      <c r="D17" s="741"/>
      <c r="E17" s="741"/>
      <c r="F17" s="741"/>
      <c r="G17" s="741"/>
      <c r="H17" s="741"/>
      <c r="I17" s="741"/>
      <c r="J17" s="741"/>
      <c r="K17" s="741"/>
      <c r="L17" s="741"/>
      <c r="M17" s="741"/>
      <c r="N17" s="741"/>
      <c r="O17" s="741"/>
      <c r="P17" s="741"/>
      <c r="Q17" s="742"/>
      <c r="R17" s="547" t="s">
        <v>19</v>
      </c>
      <c r="S17" s="547"/>
      <c r="T17" s="547"/>
      <c r="U17" s="547"/>
      <c r="V17" s="546"/>
      <c r="W17" s="547"/>
      <c r="X17" s="547"/>
      <c r="Y17" s="547"/>
      <c r="Z17" s="548"/>
      <c r="AA17" s="548"/>
      <c r="AB17" s="743" t="s">
        <v>20</v>
      </c>
      <c r="AC17" s="743"/>
      <c r="AD17" s="744"/>
      <c r="AG17"/>
      <c r="AH17"/>
      <c r="AI17"/>
      <c r="AJ17"/>
      <c r="AK17"/>
      <c r="AL17"/>
      <c r="AM17"/>
      <c r="AN17"/>
      <c r="AO17"/>
      <c r="AP17"/>
      <c r="AQ17"/>
      <c r="AR17"/>
      <c r="AS17"/>
      <c r="AT17"/>
      <c r="AU17"/>
      <c r="AV17"/>
      <c r="AW17"/>
      <c r="AX17"/>
      <c r="AY17"/>
      <c r="AZ17"/>
      <c r="BA17"/>
      <c r="BB17"/>
    </row>
    <row r="18" spans="1:54" ht="11.15" customHeight="1"/>
    <row r="19" spans="1:54" ht="18.649999999999999" customHeight="1">
      <c r="A19" s="46" t="s">
        <v>21</v>
      </c>
      <c r="B19" s="46"/>
      <c r="C19" s="46"/>
      <c r="D19" s="46"/>
      <c r="E19" s="46"/>
      <c r="F19" s="46"/>
      <c r="G19" s="46"/>
      <c r="H19" s="46"/>
      <c r="I19" s="46"/>
      <c r="J19" s="46"/>
      <c r="K19" s="46"/>
      <c r="L19" s="46"/>
      <c r="M19" s="46"/>
      <c r="N19" s="46"/>
      <c r="O19" s="46"/>
      <c r="P19" s="46"/>
      <c r="Q19" s="46"/>
      <c r="R19" s="46"/>
      <c r="S19" s="46"/>
      <c r="T19" s="46"/>
      <c r="U19" s="46"/>
      <c r="V19" s="46"/>
    </row>
    <row r="20" spans="1:54" ht="18.649999999999999" customHeight="1">
      <c r="A20" s="45" t="s">
        <v>22</v>
      </c>
      <c r="B20" s="46"/>
      <c r="C20" s="46"/>
      <c r="D20" s="46"/>
      <c r="E20" s="46"/>
      <c r="F20" s="46"/>
      <c r="G20" s="46"/>
      <c r="H20" s="46"/>
      <c r="I20" s="46"/>
      <c r="J20" s="46"/>
      <c r="K20" s="46"/>
      <c r="L20" s="46"/>
      <c r="M20" s="46"/>
      <c r="N20" s="46"/>
      <c r="O20" s="46"/>
      <c r="P20" s="46"/>
      <c r="Q20" s="46"/>
      <c r="R20" s="46"/>
      <c r="S20" s="46"/>
      <c r="T20" s="46"/>
      <c r="U20" s="46"/>
      <c r="V20" s="46"/>
    </row>
    <row r="21" spans="1:54" ht="16.75" customHeight="1">
      <c r="A21" s="45" t="s">
        <v>23</v>
      </c>
      <c r="B21" s="46"/>
      <c r="C21" s="46"/>
      <c r="D21" s="46"/>
      <c r="E21" s="46"/>
      <c r="F21" s="46"/>
      <c r="G21" s="46"/>
      <c r="H21" s="46"/>
      <c r="I21" s="46"/>
      <c r="J21" s="46"/>
      <c r="K21" s="46"/>
      <c r="L21" s="46"/>
      <c r="M21" s="46"/>
      <c r="N21" s="46"/>
      <c r="O21" s="46"/>
      <c r="P21" s="46"/>
      <c r="Q21" s="46"/>
      <c r="R21" s="46"/>
      <c r="S21" s="46"/>
      <c r="T21" s="46"/>
      <c r="U21" s="46"/>
      <c r="V21" s="46"/>
    </row>
    <row r="22" spans="1:54" ht="16.75" customHeight="1">
      <c r="A22" s="46" t="s">
        <v>24</v>
      </c>
      <c r="B22" s="46"/>
      <c r="C22" s="46"/>
      <c r="D22" s="46"/>
      <c r="E22" s="46"/>
      <c r="F22" s="46"/>
      <c r="G22" s="46"/>
      <c r="H22" s="46"/>
      <c r="I22" s="46"/>
      <c r="J22" s="46"/>
      <c r="K22" s="46"/>
      <c r="L22" s="46"/>
      <c r="M22" s="46"/>
      <c r="N22" s="46"/>
      <c r="O22" s="46"/>
      <c r="P22" s="46"/>
      <c r="Q22" s="46"/>
      <c r="R22" s="46"/>
      <c r="S22" s="46"/>
      <c r="T22" s="46"/>
      <c r="U22" s="46"/>
      <c r="V22" s="46"/>
    </row>
    <row r="23" spans="1:54" ht="18.649999999999999" customHeight="1">
      <c r="A23" s="691" t="s">
        <v>25</v>
      </c>
      <c r="B23" s="46"/>
      <c r="C23" s="46"/>
      <c r="D23" s="46"/>
      <c r="E23" s="46"/>
      <c r="F23" s="46"/>
      <c r="G23" s="46"/>
      <c r="H23" s="46"/>
      <c r="I23" s="46"/>
      <c r="J23" s="46"/>
      <c r="K23" s="46"/>
      <c r="L23" s="46"/>
      <c r="M23" s="46"/>
      <c r="N23" s="46"/>
      <c r="O23" s="46"/>
      <c r="P23" s="46"/>
      <c r="Q23" s="46"/>
      <c r="R23" s="46"/>
      <c r="S23" s="46"/>
      <c r="T23" s="46"/>
      <c r="U23" s="46"/>
      <c r="V23" s="46"/>
    </row>
    <row r="24" spans="1:54" ht="18.649999999999999" customHeight="1">
      <c r="A24" s="45" t="s">
        <v>26</v>
      </c>
      <c r="B24" s="46"/>
      <c r="C24" s="46"/>
      <c r="D24" s="46"/>
      <c r="E24" s="46"/>
      <c r="F24" s="46"/>
      <c r="G24" s="46"/>
      <c r="H24" s="46"/>
      <c r="I24" s="46"/>
      <c r="J24" s="46"/>
      <c r="K24" s="46"/>
      <c r="L24" s="46"/>
      <c r="M24" s="46"/>
      <c r="N24" s="46"/>
      <c r="O24" s="46"/>
      <c r="P24" s="46"/>
      <c r="Q24" s="46"/>
      <c r="R24" s="46"/>
      <c r="S24" s="46"/>
      <c r="T24" s="46"/>
      <c r="U24" s="46"/>
      <c r="V24" s="46"/>
    </row>
    <row r="25" spans="1:54" ht="18.649999999999999" customHeight="1">
      <c r="A25" s="45" t="s">
        <v>27</v>
      </c>
      <c r="B25" s="46"/>
      <c r="C25" s="46"/>
      <c r="D25" s="46"/>
      <c r="E25" s="46"/>
      <c r="F25" s="46"/>
      <c r="G25" s="46"/>
      <c r="H25" s="46"/>
      <c r="I25" s="46"/>
      <c r="J25" s="46"/>
      <c r="K25" s="46"/>
      <c r="L25" s="46"/>
      <c r="M25" s="46"/>
      <c r="N25" s="46"/>
      <c r="O25" s="46"/>
      <c r="P25" s="46"/>
      <c r="Q25" s="46"/>
      <c r="R25" s="46"/>
      <c r="S25" s="46"/>
      <c r="T25" s="46"/>
      <c r="U25" s="46"/>
      <c r="V25" s="46"/>
    </row>
    <row r="26" spans="1:54" ht="18.649999999999999" customHeight="1">
      <c r="A26" s="45" t="s">
        <v>28</v>
      </c>
      <c r="B26" s="46"/>
      <c r="C26" s="46"/>
      <c r="D26" s="46"/>
      <c r="E26" s="46"/>
      <c r="F26" s="46"/>
      <c r="G26" s="46"/>
      <c r="H26" s="46"/>
      <c r="I26" s="46"/>
      <c r="J26" s="46"/>
      <c r="K26" s="46"/>
      <c r="L26" s="46"/>
      <c r="M26" s="46"/>
      <c r="N26" s="46"/>
      <c r="O26" s="46"/>
      <c r="P26" s="46"/>
      <c r="Q26" s="46"/>
      <c r="R26" s="46"/>
      <c r="S26" s="46"/>
      <c r="T26" s="46"/>
      <c r="U26" s="46"/>
      <c r="V26" s="46"/>
    </row>
    <row r="27" spans="1:54" ht="18.649999999999999" customHeight="1">
      <c r="A27" s="45" t="s">
        <v>29</v>
      </c>
      <c r="B27" s="46"/>
      <c r="C27" s="46"/>
      <c r="D27" s="46"/>
      <c r="E27" s="46"/>
      <c r="F27" s="46"/>
      <c r="G27" s="46"/>
      <c r="H27" s="46"/>
      <c r="I27" s="46"/>
      <c r="J27" s="46"/>
      <c r="K27" s="46"/>
      <c r="L27" s="46"/>
      <c r="M27" s="46"/>
      <c r="N27" s="46"/>
      <c r="O27" s="46"/>
      <c r="P27" s="46"/>
      <c r="Q27" s="46"/>
      <c r="R27" s="46"/>
      <c r="S27" s="46"/>
      <c r="T27" s="46"/>
      <c r="U27" s="46"/>
      <c r="V27" s="46"/>
    </row>
    <row r="28" spans="1:54" ht="18.649999999999999" customHeight="1">
      <c r="A28" s="45" t="s">
        <v>30</v>
      </c>
      <c r="B28" s="46"/>
      <c r="C28" s="46"/>
      <c r="D28" s="46"/>
      <c r="E28" s="46"/>
      <c r="F28" s="46"/>
      <c r="G28" s="46"/>
      <c r="H28" s="46"/>
      <c r="I28" s="46"/>
      <c r="J28" s="46"/>
      <c r="K28" s="46"/>
      <c r="L28" s="46"/>
      <c r="M28" s="46"/>
      <c r="N28" s="46"/>
      <c r="O28" s="46"/>
      <c r="P28" s="46"/>
      <c r="Q28" s="46"/>
      <c r="R28" s="46"/>
      <c r="S28" s="46"/>
      <c r="T28" s="46"/>
      <c r="U28" s="46"/>
      <c r="V28" s="46"/>
    </row>
    <row r="29" spans="1:54" ht="11.15" customHeight="1">
      <c r="A29" s="46"/>
      <c r="B29" s="46"/>
      <c r="C29" s="46"/>
      <c r="D29" s="46"/>
      <c r="E29" s="46"/>
      <c r="F29" s="46"/>
      <c r="G29" s="46"/>
      <c r="H29" s="46"/>
      <c r="I29" s="46"/>
      <c r="J29" s="46"/>
      <c r="K29" s="46"/>
      <c r="L29" s="46"/>
      <c r="M29" s="46"/>
      <c r="N29" s="46"/>
      <c r="O29" s="46"/>
      <c r="P29" s="46"/>
      <c r="Q29" s="46"/>
      <c r="R29" s="46"/>
      <c r="S29" s="46"/>
      <c r="T29" s="46"/>
      <c r="U29" s="46"/>
      <c r="V29" s="46"/>
    </row>
    <row r="30" spans="1:54" ht="18">
      <c r="A30" s="47" t="s">
        <v>31</v>
      </c>
      <c r="B30" s="46"/>
      <c r="C30" s="46"/>
      <c r="D30" s="46"/>
      <c r="E30" s="46"/>
      <c r="F30" s="46"/>
      <c r="G30" s="46"/>
      <c r="H30" s="46"/>
      <c r="I30" s="46"/>
      <c r="J30" s="46"/>
      <c r="K30" s="46"/>
      <c r="L30" s="46"/>
      <c r="M30" s="46"/>
      <c r="N30" s="46"/>
      <c r="O30" s="46"/>
      <c r="P30" s="46"/>
      <c r="Q30" s="46"/>
      <c r="R30" s="46"/>
      <c r="S30" s="46"/>
      <c r="T30" s="46"/>
      <c r="U30" s="46"/>
      <c r="V30" s="46"/>
      <c r="W30" s="48"/>
      <c r="X30" s="48"/>
      <c r="Y30" s="48"/>
      <c r="Z30" s="48"/>
      <c r="AA30" s="48"/>
      <c r="AB30" s="48"/>
      <c r="AC30" s="48"/>
      <c r="AD30" s="48"/>
    </row>
    <row r="31" spans="1:54" ht="20.5" customHeight="1">
      <c r="A31" s="739" t="s">
        <v>32</v>
      </c>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row>
    <row r="32" spans="1:54" ht="20.5" customHeight="1">
      <c r="A32" s="739"/>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row>
    <row r="33" spans="1:30" ht="20.5" customHeight="1">
      <c r="A33" s="739"/>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row>
    <row r="34" spans="1:30" ht="20.5" customHeight="1">
      <c r="A34" s="739"/>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row>
    <row r="35" spans="1:30" ht="15" customHeight="1">
      <c r="A35" s="511" t="s">
        <v>33</v>
      </c>
      <c r="B35" s="507"/>
      <c r="C35" s="507"/>
      <c r="D35" s="505"/>
      <c r="E35" s="507"/>
      <c r="F35" s="507"/>
      <c r="G35" s="507"/>
      <c r="H35" s="507"/>
      <c r="I35" s="507"/>
      <c r="J35" s="507"/>
      <c r="K35" s="507"/>
      <c r="L35" s="507"/>
      <c r="M35" s="507"/>
      <c r="N35" s="507"/>
      <c r="O35" s="507"/>
      <c r="P35" s="507"/>
      <c r="Q35" s="507"/>
      <c r="R35" s="507"/>
      <c r="S35" s="507"/>
      <c r="T35" s="507"/>
      <c r="U35" s="507"/>
      <c r="V35" s="507"/>
    </row>
    <row r="36" spans="1:30">
      <c r="A36" s="734" t="s">
        <v>34</v>
      </c>
      <c r="B36" s="735"/>
      <c r="C36" s="735"/>
      <c r="D36" s="735"/>
      <c r="E36" s="735"/>
      <c r="F36" s="735"/>
      <c r="G36" s="735"/>
      <c r="H36" s="735"/>
      <c r="I36" s="735"/>
      <c r="J36" s="735"/>
      <c r="K36" s="735"/>
      <c r="L36" s="735"/>
      <c r="M36" s="735"/>
      <c r="N36" s="735"/>
      <c r="O36" s="735"/>
      <c r="P36" s="735"/>
      <c r="Q36" s="735"/>
      <c r="R36" s="735"/>
      <c r="S36" s="735"/>
      <c r="T36" s="735"/>
      <c r="U36" s="735"/>
      <c r="V36" s="735"/>
    </row>
    <row r="37" spans="1:30">
      <c r="A37" s="735"/>
      <c r="B37" s="735"/>
      <c r="C37" s="735"/>
      <c r="D37" s="735"/>
      <c r="E37" s="735"/>
      <c r="F37" s="735"/>
      <c r="G37" s="735"/>
      <c r="H37" s="735"/>
      <c r="I37" s="735"/>
      <c r="J37" s="735"/>
      <c r="K37" s="735"/>
      <c r="L37" s="735"/>
      <c r="M37" s="735"/>
      <c r="N37" s="735"/>
      <c r="O37" s="735"/>
      <c r="P37" s="735"/>
      <c r="Q37" s="735"/>
      <c r="R37" s="735"/>
      <c r="S37" s="735"/>
      <c r="T37" s="735"/>
      <c r="U37" s="735"/>
      <c r="V37" s="735"/>
    </row>
    <row r="38" spans="1:30">
      <c r="A38" s="735"/>
      <c r="B38" s="735"/>
      <c r="C38" s="735"/>
      <c r="D38" s="735"/>
      <c r="E38" s="735"/>
      <c r="F38" s="735"/>
      <c r="G38" s="735"/>
      <c r="H38" s="735"/>
      <c r="I38" s="735"/>
      <c r="J38" s="735"/>
      <c r="K38" s="735"/>
      <c r="L38" s="735"/>
      <c r="M38" s="735"/>
      <c r="N38" s="735"/>
      <c r="O38" s="735"/>
      <c r="P38" s="735"/>
      <c r="Q38" s="735"/>
      <c r="R38" s="735"/>
      <c r="S38" s="735"/>
      <c r="T38" s="735"/>
      <c r="U38" s="735"/>
      <c r="V38" s="735"/>
    </row>
    <row r="39" spans="1:30">
      <c r="A39" s="735"/>
      <c r="B39" s="735"/>
      <c r="C39" s="735"/>
      <c r="D39" s="735"/>
      <c r="E39" s="735"/>
      <c r="F39" s="735"/>
      <c r="G39" s="735"/>
      <c r="H39" s="735"/>
      <c r="I39" s="735"/>
      <c r="J39" s="735"/>
      <c r="K39" s="735"/>
      <c r="L39" s="735"/>
      <c r="M39" s="735"/>
      <c r="N39" s="735"/>
      <c r="O39" s="735"/>
      <c r="P39" s="735"/>
      <c r="Q39" s="735"/>
      <c r="R39" s="735"/>
      <c r="S39" s="735"/>
      <c r="T39" s="735"/>
      <c r="U39" s="735"/>
      <c r="V39" s="735"/>
    </row>
    <row r="40" spans="1:30">
      <c r="A40" s="735"/>
      <c r="B40" s="735"/>
      <c r="C40" s="735"/>
      <c r="D40" s="735"/>
      <c r="E40" s="735"/>
      <c r="F40" s="735"/>
      <c r="G40" s="735"/>
      <c r="H40" s="735"/>
      <c r="I40" s="735"/>
      <c r="J40" s="735"/>
      <c r="K40" s="735"/>
      <c r="L40" s="735"/>
      <c r="M40" s="735"/>
      <c r="N40" s="735"/>
      <c r="O40" s="735"/>
      <c r="P40" s="735"/>
      <c r="Q40" s="735"/>
      <c r="R40" s="735"/>
      <c r="S40" s="735"/>
      <c r="T40" s="735"/>
      <c r="U40" s="735"/>
      <c r="V40" s="735"/>
    </row>
    <row r="41" spans="1:30">
      <c r="A41" s="735"/>
      <c r="B41" s="735"/>
      <c r="C41" s="735"/>
      <c r="D41" s="735"/>
      <c r="E41" s="735"/>
      <c r="F41" s="735"/>
      <c r="G41" s="735"/>
      <c r="H41" s="735"/>
      <c r="I41" s="735"/>
      <c r="J41" s="735"/>
      <c r="K41" s="735"/>
      <c r="L41" s="735"/>
      <c r="M41" s="735"/>
      <c r="N41" s="735"/>
      <c r="O41" s="735"/>
      <c r="P41" s="735"/>
      <c r="Q41" s="735"/>
      <c r="R41" s="735"/>
      <c r="S41" s="735"/>
      <c r="T41" s="735"/>
      <c r="U41" s="735"/>
      <c r="V41" s="735"/>
    </row>
  </sheetData>
  <sheetProtection sheet="1" objects="1" scenarios="1"/>
  <protectedRanges>
    <protectedRange sqref="A8:L8" name="Range1"/>
    <protectedRange sqref="V8:AD8" name="Range2"/>
    <protectedRange sqref="A10:L10" name="Range3"/>
    <protectedRange sqref="V10:AD10" name="Range4"/>
    <protectedRange sqref="A12:L12" name="Range5"/>
    <protectedRange sqref="V12:AD12" name="Range6"/>
    <protectedRange sqref="A14:L14" name="Range7"/>
    <protectedRange sqref="V14:X14" name="Range8"/>
    <protectedRange sqref="AC14:AD14" name="Range9"/>
    <protectedRange sqref="R16:AA16" name="Range10"/>
    <protectedRange sqref="AB16:AD16" name="Range11"/>
  </protectedRanges>
  <mergeCells count="31">
    <mergeCell ref="M7:U14"/>
    <mergeCell ref="A14:L14"/>
    <mergeCell ref="A12:L12"/>
    <mergeCell ref="AE14:AG16"/>
    <mergeCell ref="V14:X14"/>
    <mergeCell ref="AC14:AD14"/>
    <mergeCell ref="Y14:AB14"/>
    <mergeCell ref="A36:V41"/>
    <mergeCell ref="A15:AD15"/>
    <mergeCell ref="A31:AD34"/>
    <mergeCell ref="A17:Q17"/>
    <mergeCell ref="AB17:AD17"/>
    <mergeCell ref="A16:Q16"/>
    <mergeCell ref="AB16:AD16"/>
    <mergeCell ref="R16:AA16"/>
    <mergeCell ref="A4:P5"/>
    <mergeCell ref="R4:AD5"/>
    <mergeCell ref="A6:X6"/>
    <mergeCell ref="V13:AD13"/>
    <mergeCell ref="V7:AD7"/>
    <mergeCell ref="A7:L7"/>
    <mergeCell ref="A9:L9"/>
    <mergeCell ref="V9:AD9"/>
    <mergeCell ref="V10:AD10"/>
    <mergeCell ref="A13:L13"/>
    <mergeCell ref="V11:AD11"/>
    <mergeCell ref="V12:AD12"/>
    <mergeCell ref="V8:AD8"/>
    <mergeCell ref="A11:L11"/>
    <mergeCell ref="A8:L8"/>
    <mergeCell ref="A10:L10"/>
  </mergeCells>
  <phoneticPr fontId="0" type="noConversion"/>
  <dataValidations count="1">
    <dataValidation type="list" allowBlank="1" showInputMessage="1" showErrorMessage="1" sqref="V10:AD10" xr:uid="{00000000-0002-0000-0000-000000000000}">
      <formula1>#REF!</formula1>
    </dataValidation>
  </dataValidations>
  <pageMargins left="0.45" right="0.45" top="0.25" bottom="0.2" header="0.5" footer="0.2"/>
  <pageSetup scale="55" orientation="landscape" r:id="rId1"/>
  <headerFooter alignWithMargins="0">
    <oddFooter>&amp;R&amp;F
&amp;A
&amp;D</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43013-30CC-451C-9D12-D3A0CD6D9C8C}">
  <sheetPr>
    <tabColor theme="1" tint="0.499984740745262"/>
    <pageSetUpPr fitToPage="1"/>
  </sheetPr>
  <dimension ref="A1:AJ196"/>
  <sheetViews>
    <sheetView topLeftCell="A14" zoomScale="40" zoomScaleNormal="40" zoomScaleSheetLayoutView="55" zoomScalePageLayoutView="40" workbookViewId="0">
      <selection activeCell="F14" sqref="F14"/>
    </sheetView>
  </sheetViews>
  <sheetFormatPr defaultColWidth="9.1796875" defaultRowHeight="12.5"/>
  <cols>
    <col min="1" max="1" width="11.453125" style="39" customWidth="1"/>
    <col min="2" max="2" width="28.81640625" style="39" customWidth="1"/>
    <col min="3" max="3" width="19.7265625" style="39" customWidth="1"/>
    <col min="4" max="4" width="4" style="39" hidden="1" customWidth="1"/>
    <col min="5" max="5" width="3.453125" style="39" hidden="1" customWidth="1"/>
    <col min="6" max="6" width="37.1796875" style="39" customWidth="1"/>
    <col min="7" max="7" width="9.54296875" style="64" customWidth="1"/>
    <col min="8" max="24" width="13.453125" style="39" customWidth="1"/>
    <col min="25" max="25" width="16" style="39" customWidth="1"/>
    <col min="26" max="26" width="14.26953125" style="39" customWidth="1"/>
    <col min="27" max="27" width="11.26953125" style="39" customWidth="1"/>
    <col min="28" max="28" width="26.7265625" style="39" customWidth="1"/>
    <col min="29" max="29" width="5" style="39" customWidth="1"/>
    <col min="30" max="16384" width="9.1796875" style="39"/>
  </cols>
  <sheetData>
    <row r="1" spans="1:36" ht="30" customHeight="1">
      <c r="C1" s="705" t="s">
        <v>88</v>
      </c>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48"/>
      <c r="AD1" s="1017" t="s">
        <v>207</v>
      </c>
      <c r="AE1" s="1017"/>
      <c r="AF1" s="1017"/>
      <c r="AG1" s="1017"/>
      <c r="AH1" s="1017"/>
      <c r="AI1" s="1017"/>
      <c r="AJ1" s="1017"/>
    </row>
    <row r="2" spans="1:36" s="41" customFormat="1" ht="18" customHeight="1">
      <c r="C2" s="979" t="s">
        <v>3</v>
      </c>
      <c r="D2" s="980"/>
      <c r="E2" s="980"/>
      <c r="F2" s="980"/>
      <c r="G2" s="980"/>
      <c r="H2" s="980"/>
      <c r="I2" s="980"/>
      <c r="J2" s="980"/>
      <c r="K2" s="981"/>
      <c r="L2" s="933" t="s">
        <v>39</v>
      </c>
      <c r="M2" s="969"/>
      <c r="N2" s="970"/>
      <c r="O2" s="254"/>
      <c r="P2" s="254"/>
      <c r="Q2" s="254"/>
      <c r="R2" s="254"/>
      <c r="S2" s="254"/>
      <c r="T2" s="254"/>
      <c r="U2" s="254"/>
      <c r="V2" s="254"/>
      <c r="W2" s="255"/>
      <c r="X2" s="933" t="s">
        <v>4</v>
      </c>
      <c r="Y2" s="934"/>
      <c r="Z2" s="934"/>
      <c r="AA2" s="934"/>
      <c r="AB2" s="935"/>
      <c r="AD2" s="1017"/>
      <c r="AE2" s="1017"/>
      <c r="AF2" s="1017"/>
      <c r="AG2" s="1017"/>
      <c r="AH2" s="1017"/>
      <c r="AI2" s="1017"/>
      <c r="AJ2" s="1017"/>
    </row>
    <row r="3" spans="1:36" s="42" customFormat="1" ht="20.149999999999999" customHeight="1">
      <c r="C3" s="974" t="str">
        <f>'1. BASIC INFO &amp; START PAGE'!$A$8</f>
        <v xml:space="preserve">TX EMTF: </v>
      </c>
      <c r="D3" s="975"/>
      <c r="E3" s="975"/>
      <c r="F3" s="975"/>
      <c r="G3" s="975"/>
      <c r="H3" s="975"/>
      <c r="I3" s="975"/>
      <c r="J3" s="975"/>
      <c r="K3" s="976"/>
      <c r="L3" s="971" t="str">
        <f>'1. BASIC INFO &amp; START PAGE'!V12</f>
        <v>TXEMTF: Shelter</v>
      </c>
      <c r="M3" s="972"/>
      <c r="N3" s="973"/>
      <c r="O3" s="257"/>
      <c r="P3" s="257"/>
      <c r="Q3" s="257"/>
      <c r="R3" s="257"/>
      <c r="S3" s="256"/>
      <c r="T3" s="256"/>
      <c r="U3" s="257"/>
      <c r="V3" s="256"/>
      <c r="W3" s="258"/>
      <c r="X3" s="936" t="str">
        <f>'1. BASIC INFO &amp; START PAGE'!$V$8</f>
        <v>26-0002 FIFA World Cup 2026</v>
      </c>
      <c r="Y3" s="937"/>
      <c r="Z3" s="937"/>
      <c r="AA3" s="937"/>
      <c r="AB3" s="938"/>
      <c r="AD3" s="1017"/>
      <c r="AE3" s="1017"/>
      <c r="AF3" s="1017"/>
      <c r="AG3" s="1017"/>
      <c r="AH3" s="1017"/>
      <c r="AI3" s="1017"/>
      <c r="AJ3" s="1017"/>
    </row>
    <row r="4" spans="1:36" s="43" customFormat="1" ht="18" customHeight="1">
      <c r="C4" s="961" t="s">
        <v>90</v>
      </c>
      <c r="D4" s="982"/>
      <c r="E4" s="982"/>
      <c r="F4" s="982"/>
      <c r="G4" s="982"/>
      <c r="H4" s="982"/>
      <c r="I4" s="982"/>
      <c r="J4" s="982"/>
      <c r="K4" s="983"/>
      <c r="L4" s="259"/>
      <c r="M4" s="260"/>
      <c r="N4" s="261"/>
      <c r="O4" s="257"/>
      <c r="P4" s="257"/>
      <c r="Q4" s="257"/>
      <c r="R4" s="257"/>
      <c r="S4" s="256"/>
      <c r="T4" s="256"/>
      <c r="U4" s="257"/>
      <c r="V4" s="256"/>
      <c r="W4" s="258"/>
      <c r="X4" s="939" t="s">
        <v>7</v>
      </c>
      <c r="Y4" s="940"/>
      <c r="Z4" s="940"/>
      <c r="AA4" s="940"/>
      <c r="AB4" s="941"/>
      <c r="AD4" s="1017"/>
      <c r="AE4" s="1017"/>
      <c r="AF4" s="1017"/>
      <c r="AG4" s="1017"/>
      <c r="AH4" s="1017"/>
      <c r="AI4" s="1017"/>
      <c r="AJ4" s="1017"/>
    </row>
    <row r="5" spans="1:36" s="42" customFormat="1" ht="20.149999999999999" customHeight="1">
      <c r="C5" s="974" t="str">
        <f>'1. BASIC INFO &amp; START PAGE'!$A$10</f>
        <v>TX EMTF Response and coordination for STAR: 00-344245</v>
      </c>
      <c r="D5" s="975"/>
      <c r="E5" s="975"/>
      <c r="F5" s="975"/>
      <c r="G5" s="975"/>
      <c r="H5" s="975"/>
      <c r="I5" s="975"/>
      <c r="J5" s="975"/>
      <c r="K5" s="976"/>
      <c r="L5" s="303"/>
      <c r="M5" s="262"/>
      <c r="N5" s="256"/>
      <c r="O5" s="257"/>
      <c r="P5" s="257"/>
      <c r="Q5" s="257"/>
      <c r="R5" s="257"/>
      <c r="S5" s="256"/>
      <c r="T5" s="256"/>
      <c r="U5" s="257"/>
      <c r="V5" s="256"/>
      <c r="W5" s="258"/>
      <c r="X5" s="942" t="str">
        <f>'1. BASIC INFO &amp; START PAGE'!$V$10</f>
        <v>Category B - Emergency Protective Measures</v>
      </c>
      <c r="Y5" s="943"/>
      <c r="Z5" s="943"/>
      <c r="AA5" s="943"/>
      <c r="AB5" s="944"/>
      <c r="AD5" s="1017"/>
      <c r="AE5" s="1017"/>
      <c r="AF5" s="1017"/>
      <c r="AG5" s="1017"/>
      <c r="AH5" s="1017"/>
      <c r="AI5" s="1017"/>
      <c r="AJ5" s="1017"/>
    </row>
    <row r="6" spans="1:36" s="43" customFormat="1" ht="18" customHeight="1">
      <c r="C6" s="961" t="s">
        <v>13</v>
      </c>
      <c r="D6" s="962"/>
      <c r="E6" s="962"/>
      <c r="F6" s="962"/>
      <c r="G6" s="962"/>
      <c r="H6" s="962"/>
      <c r="I6" s="962"/>
      <c r="J6" s="962"/>
      <c r="K6" s="963"/>
      <c r="L6" s="263"/>
      <c r="M6" s="263"/>
      <c r="N6" s="263"/>
      <c r="O6" s="263"/>
      <c r="P6" s="263"/>
      <c r="Q6" s="263"/>
      <c r="R6" s="263"/>
      <c r="S6" s="263"/>
      <c r="T6" s="263"/>
      <c r="U6" s="263"/>
      <c r="V6" s="263"/>
      <c r="W6" s="264"/>
      <c r="X6" s="939" t="s">
        <v>14</v>
      </c>
      <c r="Y6" s="940"/>
      <c r="Z6" s="940"/>
      <c r="AA6" s="940"/>
      <c r="AB6" s="941"/>
      <c r="AD6" s="1017"/>
      <c r="AE6" s="1017"/>
      <c r="AF6" s="1017"/>
      <c r="AG6" s="1017"/>
      <c r="AH6" s="1017"/>
      <c r="AI6" s="1017"/>
      <c r="AJ6" s="1017"/>
    </row>
    <row r="7" spans="1:36" s="42" customFormat="1" ht="20.149999999999999" customHeight="1">
      <c r="C7" s="974" t="str">
        <f>'1. BASIC INFO &amp; START PAGE'!$A$14</f>
        <v>Statewide All-Hazards Response and Coordination.</v>
      </c>
      <c r="D7" s="975"/>
      <c r="E7" s="975"/>
      <c r="F7" s="975"/>
      <c r="G7" s="975"/>
      <c r="H7" s="975"/>
      <c r="I7" s="975"/>
      <c r="J7" s="975"/>
      <c r="K7" s="975"/>
      <c r="L7" s="975"/>
      <c r="M7" s="975"/>
      <c r="N7" s="975"/>
      <c r="O7" s="975"/>
      <c r="P7" s="975"/>
      <c r="Q7" s="975"/>
      <c r="R7" s="975"/>
      <c r="S7" s="975"/>
      <c r="T7" s="975"/>
      <c r="U7" s="975"/>
      <c r="V7" s="975"/>
      <c r="W7" s="976"/>
      <c r="X7" s="945">
        <f>'1. BASIC INFO &amp; START PAGE'!$V$14</f>
        <v>46185</v>
      </c>
      <c r="Y7" s="946"/>
      <c r="Z7" s="512"/>
      <c r="AA7" s="525"/>
      <c r="AB7" s="156">
        <f>'1. BASIC INFO &amp; START PAGE'!$AC$14</f>
        <v>46218</v>
      </c>
      <c r="AD7" s="1017"/>
      <c r="AE7" s="1017"/>
      <c r="AF7" s="1017"/>
      <c r="AG7" s="1017"/>
      <c r="AH7" s="1017"/>
      <c r="AI7" s="1017"/>
      <c r="AJ7" s="1017"/>
    </row>
    <row r="8" spans="1:36" s="42" customFormat="1" ht="31.75" customHeight="1">
      <c r="C8" s="1024" t="s">
        <v>208</v>
      </c>
      <c r="D8" s="522"/>
      <c r="E8" s="522"/>
      <c r="F8" s="1032" t="s">
        <v>209</v>
      </c>
      <c r="G8" s="1026" t="s">
        <v>94</v>
      </c>
      <c r="H8" s="1027"/>
      <c r="I8" s="1027"/>
      <c r="J8" s="1027"/>
      <c r="K8" s="1027"/>
      <c r="L8" s="1027"/>
      <c r="M8" s="1027"/>
      <c r="N8" s="1027"/>
      <c r="O8" s="1027"/>
      <c r="P8" s="1027"/>
      <c r="Q8" s="1027"/>
      <c r="R8" s="1027"/>
      <c r="S8" s="1027"/>
      <c r="T8" s="1027"/>
      <c r="U8" s="1027"/>
      <c r="V8" s="1027"/>
      <c r="W8" s="1027"/>
      <c r="X8" s="1028"/>
      <c r="Y8" s="954" t="s">
        <v>92</v>
      </c>
      <c r="Z8" s="955"/>
      <c r="AA8" s="955"/>
      <c r="AB8" s="956"/>
      <c r="AD8" s="1017"/>
      <c r="AE8" s="1017"/>
      <c r="AF8" s="1017"/>
      <c r="AG8" s="1017"/>
      <c r="AH8" s="1017"/>
      <c r="AI8" s="1017"/>
      <c r="AJ8" s="1017"/>
    </row>
    <row r="9" spans="1:36" s="42" customFormat="1" ht="20.25" customHeight="1">
      <c r="C9" s="1024"/>
      <c r="D9" s="520"/>
      <c r="E9" s="520"/>
      <c r="F9" s="1033"/>
      <c r="G9" s="1029"/>
      <c r="H9" s="1030"/>
      <c r="I9" s="1030"/>
      <c r="J9" s="1030"/>
      <c r="K9" s="1030"/>
      <c r="L9" s="1030"/>
      <c r="M9" s="1030"/>
      <c r="N9" s="1030"/>
      <c r="O9" s="1030"/>
      <c r="P9" s="1030"/>
      <c r="Q9" s="1030"/>
      <c r="R9" s="1030"/>
      <c r="S9" s="1030"/>
      <c r="T9" s="1030"/>
      <c r="U9" s="1030"/>
      <c r="V9" s="1030"/>
      <c r="W9" s="1030"/>
      <c r="X9" s="1031"/>
      <c r="Y9" s="140" t="s">
        <v>95</v>
      </c>
      <c r="Z9" s="140" t="s">
        <v>96</v>
      </c>
      <c r="AA9" s="140" t="s">
        <v>97</v>
      </c>
      <c r="AB9" s="140" t="s">
        <v>98</v>
      </c>
      <c r="AD9" s="1017"/>
      <c r="AE9" s="1017"/>
      <c r="AF9" s="1017"/>
      <c r="AG9" s="1017"/>
      <c r="AH9" s="1017"/>
      <c r="AI9" s="1017"/>
      <c r="AJ9" s="1017"/>
    </row>
    <row r="10" spans="1:36" s="42" customFormat="1" ht="24" customHeight="1">
      <c r="C10" s="1024"/>
      <c r="D10" s="520"/>
      <c r="E10" s="520"/>
      <c r="F10" s="1033"/>
      <c r="G10" s="348" t="s">
        <v>100</v>
      </c>
      <c r="H10" s="346">
        <f>+H11</f>
        <v>46185</v>
      </c>
      <c r="I10" s="346">
        <f t="shared" ref="I10:X10" si="0">+I11</f>
        <v>46186</v>
      </c>
      <c r="J10" s="346">
        <f t="shared" si="0"/>
        <v>46187</v>
      </c>
      <c r="K10" s="346">
        <f t="shared" si="0"/>
        <v>46188</v>
      </c>
      <c r="L10" s="346">
        <f t="shared" si="0"/>
        <v>46189</v>
      </c>
      <c r="M10" s="346">
        <f t="shared" si="0"/>
        <v>46190</v>
      </c>
      <c r="N10" s="346">
        <f t="shared" si="0"/>
        <v>46191</v>
      </c>
      <c r="O10" s="346">
        <f t="shared" si="0"/>
        <v>46192</v>
      </c>
      <c r="P10" s="346">
        <f t="shared" si="0"/>
        <v>46193</v>
      </c>
      <c r="Q10" s="346">
        <f t="shared" si="0"/>
        <v>46194</v>
      </c>
      <c r="R10" s="346">
        <f t="shared" si="0"/>
        <v>46195</v>
      </c>
      <c r="S10" s="346">
        <f t="shared" si="0"/>
        <v>46196</v>
      </c>
      <c r="T10" s="346">
        <f t="shared" si="0"/>
        <v>46197</v>
      </c>
      <c r="U10" s="346">
        <f t="shared" si="0"/>
        <v>46198</v>
      </c>
      <c r="V10" s="346">
        <f t="shared" si="0"/>
        <v>46199</v>
      </c>
      <c r="W10" s="346">
        <f t="shared" si="0"/>
        <v>46200</v>
      </c>
      <c r="X10" s="346">
        <f t="shared" si="0"/>
        <v>46201</v>
      </c>
      <c r="Y10" s="1035" t="s">
        <v>210</v>
      </c>
      <c r="Z10" s="1035" t="s">
        <v>211</v>
      </c>
      <c r="AA10" s="1035" t="s">
        <v>212</v>
      </c>
      <c r="AB10" s="1035" t="s">
        <v>213</v>
      </c>
      <c r="AC10" s="62"/>
      <c r="AD10" s="1017"/>
      <c r="AE10" s="1017"/>
      <c r="AF10" s="1017"/>
      <c r="AG10" s="1017"/>
      <c r="AH10" s="1017"/>
      <c r="AI10" s="1017"/>
      <c r="AJ10" s="1017"/>
    </row>
    <row r="11" spans="1:36" s="42" customFormat="1" ht="32.25" customHeight="1">
      <c r="C11" s="1025"/>
      <c r="D11" s="520"/>
      <c r="E11" s="520"/>
      <c r="F11" s="1033"/>
      <c r="G11" s="215" t="s">
        <v>20</v>
      </c>
      <c r="H11" s="514">
        <f>X7</f>
        <v>46185</v>
      </c>
      <c r="I11" s="514">
        <f>+H11+1</f>
        <v>46186</v>
      </c>
      <c r="J11" s="514">
        <f t="shared" ref="J11:M11" si="1">+I11+1</f>
        <v>46187</v>
      </c>
      <c r="K11" s="514">
        <f t="shared" si="1"/>
        <v>46188</v>
      </c>
      <c r="L11" s="514">
        <f t="shared" si="1"/>
        <v>46189</v>
      </c>
      <c r="M11" s="514">
        <f t="shared" si="1"/>
        <v>46190</v>
      </c>
      <c r="N11" s="514">
        <f>+M11+1</f>
        <v>46191</v>
      </c>
      <c r="O11" s="514">
        <f t="shared" ref="O11:X11" si="2">+N11+1</f>
        <v>46192</v>
      </c>
      <c r="P11" s="514">
        <f t="shared" si="2"/>
        <v>46193</v>
      </c>
      <c r="Q11" s="514">
        <f t="shared" si="2"/>
        <v>46194</v>
      </c>
      <c r="R11" s="514">
        <f t="shared" si="2"/>
        <v>46195</v>
      </c>
      <c r="S11" s="514">
        <f t="shared" si="2"/>
        <v>46196</v>
      </c>
      <c r="T11" s="514">
        <f t="shared" si="2"/>
        <v>46197</v>
      </c>
      <c r="U11" s="514">
        <f t="shared" si="2"/>
        <v>46198</v>
      </c>
      <c r="V11" s="514">
        <f t="shared" si="2"/>
        <v>46199</v>
      </c>
      <c r="W11" s="514">
        <f t="shared" si="2"/>
        <v>46200</v>
      </c>
      <c r="X11" s="514">
        <f t="shared" si="2"/>
        <v>46201</v>
      </c>
      <c r="Y11" s="1035"/>
      <c r="Z11" s="1035"/>
      <c r="AA11" s="1035"/>
      <c r="AB11" s="1035"/>
      <c r="AC11" s="62"/>
      <c r="AD11" s="1017"/>
      <c r="AE11" s="1017"/>
      <c r="AF11" s="1017"/>
      <c r="AG11" s="1017"/>
      <c r="AH11" s="1017"/>
      <c r="AI11" s="1017"/>
      <c r="AJ11" s="1017"/>
    </row>
    <row r="12" spans="1:36" s="42" customFormat="1" ht="26.15" customHeight="1" thickBot="1">
      <c r="C12" s="528"/>
      <c r="D12" s="520"/>
      <c r="E12" s="520"/>
      <c r="F12" s="523"/>
      <c r="G12" s="1034" t="s">
        <v>214</v>
      </c>
      <c r="H12" s="1034"/>
      <c r="I12" s="1034"/>
      <c r="J12" s="1034"/>
      <c r="K12" s="1034"/>
      <c r="L12" s="1034"/>
      <c r="M12" s="1034"/>
      <c r="N12" s="1034"/>
      <c r="O12" s="1034"/>
      <c r="P12" s="1034"/>
      <c r="Q12" s="1034"/>
      <c r="R12" s="1034"/>
      <c r="S12" s="1034"/>
      <c r="T12" s="1034"/>
      <c r="U12" s="1034"/>
      <c r="V12" s="1034"/>
      <c r="W12" s="1034"/>
      <c r="X12" s="1034"/>
      <c r="Y12" s="989"/>
      <c r="Z12" s="989"/>
      <c r="AA12" s="989"/>
      <c r="AB12" s="989"/>
      <c r="AC12" s="62"/>
      <c r="AD12" s="1017"/>
      <c r="AE12" s="1017"/>
      <c r="AF12" s="1017"/>
      <c r="AG12" s="1017"/>
      <c r="AH12" s="1017"/>
      <c r="AI12" s="1017"/>
      <c r="AJ12" s="1017"/>
    </row>
    <row r="13" spans="1:36" s="42" customFormat="1" ht="21.75" customHeight="1">
      <c r="A13" s="1038" t="s">
        <v>215</v>
      </c>
      <c r="B13" s="1009">
        <f>'3. DEPLOYED LABOR SUMMARY 1 '!D12</f>
        <v>0</v>
      </c>
      <c r="C13" s="1036" t="s">
        <v>224</v>
      </c>
      <c r="D13" s="516"/>
      <c r="E13" s="516"/>
      <c r="F13" s="1482" t="s">
        <v>225</v>
      </c>
      <c r="G13" s="537"/>
      <c r="H13" s="1487">
        <v>0</v>
      </c>
      <c r="I13" s="1487">
        <v>0</v>
      </c>
      <c r="J13" s="1487">
        <v>0</v>
      </c>
      <c r="K13" s="1487">
        <v>0</v>
      </c>
      <c r="L13" s="1487">
        <v>0</v>
      </c>
      <c r="M13" s="1487">
        <v>0</v>
      </c>
      <c r="N13" s="1487">
        <v>0</v>
      </c>
      <c r="O13" s="1487">
        <v>0</v>
      </c>
      <c r="P13" s="1487">
        <v>0</v>
      </c>
      <c r="Q13" s="1487">
        <v>0</v>
      </c>
      <c r="R13" s="1487">
        <v>0</v>
      </c>
      <c r="S13" s="1487">
        <v>0</v>
      </c>
      <c r="T13" s="1487">
        <v>0</v>
      </c>
      <c r="U13" s="1487">
        <v>0</v>
      </c>
      <c r="V13" s="1487">
        <v>0</v>
      </c>
      <c r="W13" s="1487">
        <v>0</v>
      </c>
      <c r="X13" s="1487">
        <v>0</v>
      </c>
      <c r="Y13" s="1006">
        <f>SUM(H13:X17)</f>
        <v>0</v>
      </c>
      <c r="Z13" s="1493">
        <v>0</v>
      </c>
      <c r="AA13" s="1493">
        <v>0</v>
      </c>
      <c r="AB13" s="1018">
        <f t="shared" ref="AB13" si="3">SUM(Y13+Y14+Y15+Y16+Y17+Y18+Y19+Y20+Y21+Y22+Y23+Y24)</f>
        <v>0</v>
      </c>
    </row>
    <row r="14" spans="1:36" s="42" customFormat="1" ht="21.75" customHeight="1">
      <c r="A14" s="1039"/>
      <c r="B14" s="1010"/>
      <c r="C14" s="1037"/>
      <c r="D14" s="515"/>
      <c r="E14" s="515"/>
      <c r="F14" s="1483" t="s">
        <v>226</v>
      </c>
      <c r="G14" s="538"/>
      <c r="H14" s="1488">
        <v>0</v>
      </c>
      <c r="I14" s="1488">
        <v>0</v>
      </c>
      <c r="J14" s="1488">
        <v>0</v>
      </c>
      <c r="K14" s="1488">
        <v>0</v>
      </c>
      <c r="L14" s="1488">
        <v>0</v>
      </c>
      <c r="M14" s="1488">
        <v>0</v>
      </c>
      <c r="N14" s="1488">
        <v>0</v>
      </c>
      <c r="O14" s="1488">
        <v>0</v>
      </c>
      <c r="P14" s="1488">
        <v>0</v>
      </c>
      <c r="Q14" s="1488">
        <v>0</v>
      </c>
      <c r="R14" s="1488">
        <v>0</v>
      </c>
      <c r="S14" s="1488">
        <v>0</v>
      </c>
      <c r="T14" s="1488">
        <v>0</v>
      </c>
      <c r="U14" s="1488">
        <v>0</v>
      </c>
      <c r="V14" s="1488">
        <v>0</v>
      </c>
      <c r="W14" s="1488">
        <v>0</v>
      </c>
      <c r="X14" s="1488">
        <v>0</v>
      </c>
      <c r="Y14" s="1007">
        <f t="shared" ref="Y14:Y17" si="4">SUM(H14:X14)</f>
        <v>0</v>
      </c>
      <c r="Z14" s="1494"/>
      <c r="AA14" s="1494"/>
      <c r="AB14" s="1019"/>
      <c r="AD14" s="801" t="s">
        <v>38</v>
      </c>
      <c r="AE14" s="802"/>
      <c r="AF14" s="802"/>
      <c r="AG14" s="802"/>
      <c r="AH14" s="802"/>
      <c r="AI14" s="802"/>
      <c r="AJ14" s="803"/>
    </row>
    <row r="15" spans="1:36" s="42" customFormat="1" ht="21.75" customHeight="1">
      <c r="A15" s="1039"/>
      <c r="B15" s="1010"/>
      <c r="C15" s="1037"/>
      <c r="D15" s="515"/>
      <c r="E15" s="515"/>
      <c r="F15" s="1483" t="s">
        <v>227</v>
      </c>
      <c r="G15" s="538"/>
      <c r="H15" s="1488">
        <v>0</v>
      </c>
      <c r="I15" s="1488">
        <v>0</v>
      </c>
      <c r="J15" s="1488">
        <v>0</v>
      </c>
      <c r="K15" s="1488">
        <v>0</v>
      </c>
      <c r="L15" s="1488">
        <v>0</v>
      </c>
      <c r="M15" s="1488">
        <v>0</v>
      </c>
      <c r="N15" s="1488">
        <v>0</v>
      </c>
      <c r="O15" s="1488">
        <v>0</v>
      </c>
      <c r="P15" s="1488">
        <v>0</v>
      </c>
      <c r="Q15" s="1488">
        <v>0</v>
      </c>
      <c r="R15" s="1488">
        <v>0</v>
      </c>
      <c r="S15" s="1488">
        <v>0</v>
      </c>
      <c r="T15" s="1488">
        <v>0</v>
      </c>
      <c r="U15" s="1488">
        <v>0</v>
      </c>
      <c r="V15" s="1488">
        <v>0</v>
      </c>
      <c r="W15" s="1488">
        <v>0</v>
      </c>
      <c r="X15" s="1488">
        <v>0</v>
      </c>
      <c r="Y15" s="1007">
        <f t="shared" si="4"/>
        <v>0</v>
      </c>
      <c r="Z15" s="1494"/>
      <c r="AA15" s="1494"/>
      <c r="AB15" s="1019"/>
      <c r="AD15" s="804"/>
      <c r="AE15" s="805"/>
      <c r="AF15" s="805"/>
      <c r="AG15" s="805"/>
      <c r="AH15" s="805"/>
      <c r="AI15" s="805"/>
      <c r="AJ15" s="806"/>
    </row>
    <row r="16" spans="1:36" s="42" customFormat="1" ht="21.75" customHeight="1">
      <c r="A16" s="1039"/>
      <c r="B16" s="1010"/>
      <c r="C16" s="1037"/>
      <c r="D16" s="515"/>
      <c r="E16" s="515"/>
      <c r="F16" s="1483" t="s">
        <v>228</v>
      </c>
      <c r="G16" s="538"/>
      <c r="H16" s="1488">
        <v>0</v>
      </c>
      <c r="I16" s="1488">
        <v>0</v>
      </c>
      <c r="J16" s="1488">
        <v>0</v>
      </c>
      <c r="K16" s="1488">
        <v>0</v>
      </c>
      <c r="L16" s="1488">
        <v>0</v>
      </c>
      <c r="M16" s="1488">
        <v>0</v>
      </c>
      <c r="N16" s="1488">
        <v>0</v>
      </c>
      <c r="O16" s="1488">
        <v>0</v>
      </c>
      <c r="P16" s="1488">
        <v>0</v>
      </c>
      <c r="Q16" s="1488">
        <v>0</v>
      </c>
      <c r="R16" s="1488">
        <v>0</v>
      </c>
      <c r="S16" s="1488">
        <v>0</v>
      </c>
      <c r="T16" s="1488">
        <v>0</v>
      </c>
      <c r="U16" s="1488">
        <v>0</v>
      </c>
      <c r="V16" s="1488">
        <v>0</v>
      </c>
      <c r="W16" s="1488">
        <v>0</v>
      </c>
      <c r="X16" s="1488">
        <v>0</v>
      </c>
      <c r="Y16" s="1007">
        <f t="shared" si="4"/>
        <v>0</v>
      </c>
      <c r="Z16" s="1494"/>
      <c r="AA16" s="1494"/>
      <c r="AB16" s="1019"/>
      <c r="AD16" s="807"/>
      <c r="AE16" s="808"/>
      <c r="AF16" s="808"/>
      <c r="AG16" s="808"/>
      <c r="AH16" s="808"/>
      <c r="AI16" s="808"/>
      <c r="AJ16" s="809"/>
    </row>
    <row r="17" spans="1:36" s="42" customFormat="1" ht="21.75" customHeight="1">
      <c r="A17" s="1039"/>
      <c r="B17" s="1010"/>
      <c r="C17" s="1037"/>
      <c r="D17" s="515"/>
      <c r="E17" s="515"/>
      <c r="F17" s="1483" t="s">
        <v>229</v>
      </c>
      <c r="G17" s="538"/>
      <c r="H17" s="1488">
        <v>0</v>
      </c>
      <c r="I17" s="1488">
        <v>0</v>
      </c>
      <c r="J17" s="1488">
        <v>0</v>
      </c>
      <c r="K17" s="1488">
        <v>0</v>
      </c>
      <c r="L17" s="1488">
        <v>0</v>
      </c>
      <c r="M17" s="1488">
        <v>0</v>
      </c>
      <c r="N17" s="1488">
        <v>0</v>
      </c>
      <c r="O17" s="1488">
        <v>0</v>
      </c>
      <c r="P17" s="1488">
        <v>0</v>
      </c>
      <c r="Q17" s="1488">
        <v>0</v>
      </c>
      <c r="R17" s="1488">
        <v>0</v>
      </c>
      <c r="S17" s="1488">
        <v>0</v>
      </c>
      <c r="T17" s="1488">
        <v>0</v>
      </c>
      <c r="U17" s="1488">
        <v>0</v>
      </c>
      <c r="V17" s="1488">
        <v>0</v>
      </c>
      <c r="W17" s="1488">
        <v>0</v>
      </c>
      <c r="X17" s="1488">
        <v>0</v>
      </c>
      <c r="Y17" s="1008">
        <f t="shared" si="4"/>
        <v>0</v>
      </c>
      <c r="Z17" s="1494"/>
      <c r="AA17" s="1494"/>
      <c r="AB17" s="1019"/>
    </row>
    <row r="18" spans="1:36" s="42" customFormat="1" ht="36.65" customHeight="1">
      <c r="A18" s="1040"/>
      <c r="B18" s="1011"/>
      <c r="C18" s="541" t="s">
        <v>216</v>
      </c>
      <c r="D18" s="521"/>
      <c r="E18" s="521"/>
      <c r="F18" s="1484" t="s">
        <v>217</v>
      </c>
      <c r="G18" s="538"/>
      <c r="H18" s="1488">
        <v>0</v>
      </c>
      <c r="I18" s="1488">
        <v>0</v>
      </c>
      <c r="J18" s="1488">
        <v>0</v>
      </c>
      <c r="K18" s="1488">
        <v>0</v>
      </c>
      <c r="L18" s="1488">
        <v>0</v>
      </c>
      <c r="M18" s="1488">
        <v>0</v>
      </c>
      <c r="N18" s="1488">
        <v>0</v>
      </c>
      <c r="O18" s="1488">
        <v>0</v>
      </c>
      <c r="P18" s="1488">
        <v>0</v>
      </c>
      <c r="Q18" s="1488">
        <v>0</v>
      </c>
      <c r="R18" s="1488">
        <v>0</v>
      </c>
      <c r="S18" s="1488">
        <v>0</v>
      </c>
      <c r="T18" s="1488">
        <v>0</v>
      </c>
      <c r="U18" s="1488">
        <v>0</v>
      </c>
      <c r="V18" s="1488">
        <v>0</v>
      </c>
      <c r="W18" s="1488">
        <v>0</v>
      </c>
      <c r="X18" s="1488">
        <v>0</v>
      </c>
      <c r="Y18" s="526">
        <f>SUM(H18:X18)</f>
        <v>0</v>
      </c>
      <c r="Z18" s="1494"/>
      <c r="AA18" s="1494"/>
      <c r="AB18" s="1019"/>
      <c r="AD18" s="767" t="s">
        <v>328</v>
      </c>
      <c r="AE18" s="768"/>
      <c r="AF18" s="768"/>
      <c r="AG18" s="768"/>
      <c r="AH18" s="768"/>
      <c r="AI18" s="768"/>
      <c r="AJ18" s="769"/>
    </row>
    <row r="19" spans="1:36" s="42" customFormat="1" ht="39.65" customHeight="1">
      <c r="A19" s="1041" t="s">
        <v>218</v>
      </c>
      <c r="B19" s="1012">
        <f>'3. DEPLOYED LABOR SUMMARY 1 '!D13</f>
        <v>0</v>
      </c>
      <c r="C19" s="540" t="s">
        <v>231</v>
      </c>
      <c r="D19" s="515"/>
      <c r="E19" s="515"/>
      <c r="F19" s="1484" t="s">
        <v>219</v>
      </c>
      <c r="G19" s="538"/>
      <c r="H19" s="1488">
        <v>0</v>
      </c>
      <c r="I19" s="1488">
        <v>0</v>
      </c>
      <c r="J19" s="1488">
        <v>0</v>
      </c>
      <c r="K19" s="1488">
        <v>0</v>
      </c>
      <c r="L19" s="1488">
        <v>0</v>
      </c>
      <c r="M19" s="1488">
        <v>0</v>
      </c>
      <c r="N19" s="1488">
        <v>0</v>
      </c>
      <c r="O19" s="1488">
        <v>0</v>
      </c>
      <c r="P19" s="1488">
        <v>0</v>
      </c>
      <c r="Q19" s="1488">
        <v>0</v>
      </c>
      <c r="R19" s="1488">
        <v>0</v>
      </c>
      <c r="S19" s="1488">
        <v>0</v>
      </c>
      <c r="T19" s="1488">
        <v>0</v>
      </c>
      <c r="U19" s="1488">
        <v>0</v>
      </c>
      <c r="V19" s="1488">
        <v>0</v>
      </c>
      <c r="W19" s="1488">
        <v>0</v>
      </c>
      <c r="X19" s="1488">
        <v>0</v>
      </c>
      <c r="Y19" s="526">
        <f>H19</f>
        <v>0</v>
      </c>
      <c r="Z19" s="1494"/>
      <c r="AA19" s="1494"/>
      <c r="AB19" s="1019"/>
      <c r="AD19" s="770"/>
      <c r="AE19" s="771"/>
      <c r="AF19" s="771"/>
      <c r="AG19" s="771"/>
      <c r="AH19" s="771"/>
      <c r="AI19" s="771"/>
      <c r="AJ19" s="772"/>
    </row>
    <row r="20" spans="1:36" s="42" customFormat="1" ht="57.65" customHeight="1">
      <c r="A20" s="1039"/>
      <c r="B20" s="1013"/>
      <c r="C20" s="540" t="s">
        <v>220</v>
      </c>
      <c r="D20" s="515"/>
      <c r="E20" s="515"/>
      <c r="F20" s="1485" t="s">
        <v>221</v>
      </c>
      <c r="G20" s="1492">
        <v>0.72499999999999998</v>
      </c>
      <c r="H20" s="1489"/>
      <c r="I20" s="1489"/>
      <c r="J20" s="1489"/>
      <c r="K20" s="1489"/>
      <c r="L20" s="1489"/>
      <c r="M20" s="1489"/>
      <c r="N20" s="1489"/>
      <c r="O20" s="1489"/>
      <c r="P20" s="1489"/>
      <c r="Q20" s="1489"/>
      <c r="R20" s="1489"/>
      <c r="S20" s="1489"/>
      <c r="T20" s="1489"/>
      <c r="U20" s="1489"/>
      <c r="V20" s="1490"/>
      <c r="W20" s="1490"/>
      <c r="X20" s="1490"/>
      <c r="Y20" s="526">
        <f>(G20*H20)+(I20*G20)+(J20*G20)+(K20*G20)+(L20*G20)+(M20*G20)+(N20*G20)+(O20*G20)+(P20*G20)+(Q20*G20)+(R20*G20)+(S20*G20)+(T20*G20)+(U20*G20)+(V20*G20)+(W20*G20)+(X20*G20)</f>
        <v>0</v>
      </c>
      <c r="Z20" s="1494"/>
      <c r="AA20" s="1494"/>
      <c r="AB20" s="1019"/>
    </row>
    <row r="21" spans="1:36" s="42" customFormat="1" ht="31.5" customHeight="1">
      <c r="A21" s="1039"/>
      <c r="B21" s="1013"/>
      <c r="C21" s="540" t="s">
        <v>222</v>
      </c>
      <c r="D21" s="515"/>
      <c r="E21" s="515"/>
      <c r="F21" s="1484" t="s">
        <v>219</v>
      </c>
      <c r="G21" s="538"/>
      <c r="H21" s="1488">
        <v>0</v>
      </c>
      <c r="I21" s="1488">
        <v>0</v>
      </c>
      <c r="J21" s="1488">
        <v>0</v>
      </c>
      <c r="K21" s="1488">
        <v>0</v>
      </c>
      <c r="L21" s="1488">
        <v>0</v>
      </c>
      <c r="M21" s="1488">
        <v>0</v>
      </c>
      <c r="N21" s="1488">
        <v>0</v>
      </c>
      <c r="O21" s="1488">
        <v>0</v>
      </c>
      <c r="P21" s="1488">
        <v>0</v>
      </c>
      <c r="Q21" s="1488">
        <v>0</v>
      </c>
      <c r="R21" s="1488">
        <v>0</v>
      </c>
      <c r="S21" s="1488">
        <v>0</v>
      </c>
      <c r="T21" s="1488">
        <v>0</v>
      </c>
      <c r="U21" s="1488">
        <v>0</v>
      </c>
      <c r="V21" s="1488">
        <v>0</v>
      </c>
      <c r="W21" s="1488">
        <v>0</v>
      </c>
      <c r="X21" s="1488">
        <v>0</v>
      </c>
      <c r="Y21" s="526">
        <f t="shared" ref="Y21:Y23" si="5">SUM(H21:X21)</f>
        <v>0</v>
      </c>
      <c r="Z21" s="1494"/>
      <c r="AA21" s="1494"/>
      <c r="AB21" s="1019"/>
    </row>
    <row r="22" spans="1:36" s="42" customFormat="1" ht="32.15" customHeight="1">
      <c r="A22" s="1039"/>
      <c r="B22" s="1013"/>
      <c r="C22" s="540" t="s">
        <v>74</v>
      </c>
      <c r="D22" s="515"/>
      <c r="E22" s="515"/>
      <c r="F22" s="1484" t="s">
        <v>219</v>
      </c>
      <c r="G22" s="538"/>
      <c r="H22" s="1488">
        <v>0</v>
      </c>
      <c r="I22" s="1488">
        <v>0</v>
      </c>
      <c r="J22" s="1488">
        <v>0</v>
      </c>
      <c r="K22" s="1488">
        <v>0</v>
      </c>
      <c r="L22" s="1488">
        <v>0</v>
      </c>
      <c r="M22" s="1488">
        <v>0</v>
      </c>
      <c r="N22" s="1488">
        <v>0</v>
      </c>
      <c r="O22" s="1488">
        <v>0</v>
      </c>
      <c r="P22" s="1488">
        <v>0</v>
      </c>
      <c r="Q22" s="1488">
        <v>0</v>
      </c>
      <c r="R22" s="1488">
        <v>0</v>
      </c>
      <c r="S22" s="1488">
        <v>0</v>
      </c>
      <c r="T22" s="1488">
        <v>0</v>
      </c>
      <c r="U22" s="1488">
        <v>0</v>
      </c>
      <c r="V22" s="1488">
        <v>0</v>
      </c>
      <c r="W22" s="1488">
        <v>0</v>
      </c>
      <c r="X22" s="1488">
        <v>0</v>
      </c>
      <c r="Y22" s="526">
        <f t="shared" si="5"/>
        <v>0</v>
      </c>
      <c r="Z22" s="1494"/>
      <c r="AA22" s="1494"/>
      <c r="AB22" s="1019"/>
    </row>
    <row r="23" spans="1:36" s="42" customFormat="1" ht="31.5" customHeight="1">
      <c r="A23" s="1039"/>
      <c r="B23" s="1013"/>
      <c r="C23" s="541" t="s">
        <v>223</v>
      </c>
      <c r="D23" s="515"/>
      <c r="E23" s="515"/>
      <c r="F23" s="1483"/>
      <c r="G23" s="538"/>
      <c r="H23" s="1488">
        <v>0</v>
      </c>
      <c r="I23" s="1488">
        <v>0</v>
      </c>
      <c r="J23" s="1488">
        <v>0</v>
      </c>
      <c r="K23" s="1488">
        <v>0</v>
      </c>
      <c r="L23" s="1488">
        <v>0</v>
      </c>
      <c r="M23" s="1488">
        <v>0</v>
      </c>
      <c r="N23" s="1488">
        <v>0</v>
      </c>
      <c r="O23" s="1488">
        <v>0</v>
      </c>
      <c r="P23" s="1488">
        <v>0</v>
      </c>
      <c r="Q23" s="1488">
        <v>0</v>
      </c>
      <c r="R23" s="1488">
        <v>0</v>
      </c>
      <c r="S23" s="1488">
        <v>0</v>
      </c>
      <c r="T23" s="1488">
        <v>0</v>
      </c>
      <c r="U23" s="1488">
        <v>0</v>
      </c>
      <c r="V23" s="1488">
        <v>0</v>
      </c>
      <c r="W23" s="1488">
        <v>0</v>
      </c>
      <c r="X23" s="1488">
        <v>0</v>
      </c>
      <c r="Y23" s="526">
        <f t="shared" si="5"/>
        <v>0</v>
      </c>
      <c r="Z23" s="1494"/>
      <c r="AA23" s="1494"/>
      <c r="AB23" s="1019"/>
    </row>
    <row r="24" spans="1:36" s="42" customFormat="1" ht="31.5" customHeight="1" thickBot="1">
      <c r="A24" s="1042"/>
      <c r="B24" s="1014"/>
      <c r="C24" s="542" t="s">
        <v>223</v>
      </c>
      <c r="D24" s="518"/>
      <c r="E24" s="518"/>
      <c r="F24" s="1486"/>
      <c r="G24" s="539"/>
      <c r="H24" s="1491">
        <v>0</v>
      </c>
      <c r="I24" s="1491">
        <v>0</v>
      </c>
      <c r="J24" s="1491">
        <v>0</v>
      </c>
      <c r="K24" s="1491">
        <v>0</v>
      </c>
      <c r="L24" s="1491">
        <v>0</v>
      </c>
      <c r="M24" s="1491">
        <v>0</v>
      </c>
      <c r="N24" s="1491">
        <v>0</v>
      </c>
      <c r="O24" s="1491">
        <v>0</v>
      </c>
      <c r="P24" s="1491">
        <v>0</v>
      </c>
      <c r="Q24" s="1491">
        <v>0</v>
      </c>
      <c r="R24" s="1491">
        <v>0</v>
      </c>
      <c r="S24" s="1491">
        <v>0</v>
      </c>
      <c r="T24" s="1491">
        <v>0</v>
      </c>
      <c r="U24" s="1491">
        <v>0</v>
      </c>
      <c r="V24" s="1491">
        <v>0</v>
      </c>
      <c r="W24" s="1491">
        <v>0</v>
      </c>
      <c r="X24" s="1491">
        <v>0</v>
      </c>
      <c r="Y24" s="527">
        <f>SUM(H24:X24)</f>
        <v>0</v>
      </c>
      <c r="Z24" s="1495"/>
      <c r="AA24" s="1495"/>
      <c r="AB24" s="1020"/>
    </row>
    <row r="25" spans="1:36" s="42" customFormat="1" ht="21.75" customHeight="1">
      <c r="A25" s="1038" t="s">
        <v>215</v>
      </c>
      <c r="B25" s="1015">
        <f>'3. DEPLOYED LABOR SUMMARY 1 '!D16</f>
        <v>0</v>
      </c>
      <c r="C25" s="1036" t="s">
        <v>224</v>
      </c>
      <c r="D25" s="516"/>
      <c r="E25" s="516"/>
      <c r="F25" s="1475" t="s">
        <v>225</v>
      </c>
      <c r="G25" s="537"/>
      <c r="H25" s="517">
        <v>0</v>
      </c>
      <c r="I25" s="517">
        <v>0</v>
      </c>
      <c r="J25" s="517">
        <v>0</v>
      </c>
      <c r="K25" s="517">
        <v>0</v>
      </c>
      <c r="L25" s="517">
        <v>0</v>
      </c>
      <c r="M25" s="517">
        <v>0</v>
      </c>
      <c r="N25" s="517">
        <v>0</v>
      </c>
      <c r="O25" s="517">
        <v>0</v>
      </c>
      <c r="P25" s="517">
        <v>0</v>
      </c>
      <c r="Q25" s="517">
        <v>0</v>
      </c>
      <c r="R25" s="517">
        <v>0</v>
      </c>
      <c r="S25" s="517">
        <v>0</v>
      </c>
      <c r="T25" s="517">
        <v>0</v>
      </c>
      <c r="U25" s="517">
        <v>0</v>
      </c>
      <c r="V25" s="517">
        <v>0</v>
      </c>
      <c r="W25" s="517">
        <v>0</v>
      </c>
      <c r="X25" s="517">
        <v>0</v>
      </c>
      <c r="Y25" s="1006">
        <f>SUM(H25:X29)</f>
        <v>0</v>
      </c>
      <c r="Z25" s="1021">
        <v>0</v>
      </c>
      <c r="AA25" s="1021">
        <v>0</v>
      </c>
      <c r="AB25" s="1018">
        <f t="shared" ref="AB25" si="6">SUM(Y25+Y26+Y27+Y28+Y29+Y30+Y31+Y32+Y33+Y34+Y35+Y36)</f>
        <v>0</v>
      </c>
    </row>
    <row r="26" spans="1:36" s="42" customFormat="1" ht="21.75" customHeight="1">
      <c r="A26" s="1039"/>
      <c r="B26" s="1013"/>
      <c r="C26" s="1037"/>
      <c r="D26" s="515"/>
      <c r="E26" s="515"/>
      <c r="F26" s="1476" t="s">
        <v>226</v>
      </c>
      <c r="G26" s="538"/>
      <c r="H26" s="513">
        <v>0</v>
      </c>
      <c r="I26" s="513">
        <v>0</v>
      </c>
      <c r="J26" s="513">
        <v>0</v>
      </c>
      <c r="K26" s="513">
        <v>0</v>
      </c>
      <c r="L26" s="513">
        <v>0</v>
      </c>
      <c r="M26" s="513">
        <v>0</v>
      </c>
      <c r="N26" s="513">
        <v>0</v>
      </c>
      <c r="O26" s="513">
        <v>0</v>
      </c>
      <c r="P26" s="513">
        <v>0</v>
      </c>
      <c r="Q26" s="513">
        <v>0</v>
      </c>
      <c r="R26" s="513">
        <v>0</v>
      </c>
      <c r="S26" s="513">
        <v>0</v>
      </c>
      <c r="T26" s="513">
        <v>0</v>
      </c>
      <c r="U26" s="513">
        <v>0</v>
      </c>
      <c r="V26" s="513">
        <v>0</v>
      </c>
      <c r="W26" s="513">
        <v>0</v>
      </c>
      <c r="X26" s="513">
        <v>0</v>
      </c>
      <c r="Y26" s="1007">
        <f t="shared" ref="Y26:Y30" si="7">SUM(H26:X26)</f>
        <v>0</v>
      </c>
      <c r="Z26" s="1022"/>
      <c r="AA26" s="1022"/>
      <c r="AB26" s="1019"/>
    </row>
    <row r="27" spans="1:36" s="42" customFormat="1" ht="21.75" customHeight="1">
      <c r="A27" s="1039"/>
      <c r="B27" s="1013"/>
      <c r="C27" s="1037"/>
      <c r="D27" s="515"/>
      <c r="E27" s="515"/>
      <c r="F27" s="1476" t="s">
        <v>227</v>
      </c>
      <c r="G27" s="538"/>
      <c r="H27" s="513">
        <v>0</v>
      </c>
      <c r="I27" s="513">
        <v>0</v>
      </c>
      <c r="J27" s="513">
        <v>0</v>
      </c>
      <c r="K27" s="513">
        <v>0</v>
      </c>
      <c r="L27" s="513">
        <v>0</v>
      </c>
      <c r="M27" s="513">
        <v>0</v>
      </c>
      <c r="N27" s="513">
        <v>0</v>
      </c>
      <c r="O27" s="513">
        <v>0</v>
      </c>
      <c r="P27" s="513">
        <v>0</v>
      </c>
      <c r="Q27" s="513">
        <v>0</v>
      </c>
      <c r="R27" s="513">
        <v>0</v>
      </c>
      <c r="S27" s="513">
        <v>0</v>
      </c>
      <c r="T27" s="513">
        <v>0</v>
      </c>
      <c r="U27" s="513">
        <v>0</v>
      </c>
      <c r="V27" s="513">
        <v>0</v>
      </c>
      <c r="W27" s="513">
        <v>0</v>
      </c>
      <c r="X27" s="513">
        <v>0</v>
      </c>
      <c r="Y27" s="1007">
        <f t="shared" si="7"/>
        <v>0</v>
      </c>
      <c r="Z27" s="1022"/>
      <c r="AA27" s="1022"/>
      <c r="AB27" s="1019"/>
    </row>
    <row r="28" spans="1:36" s="42" customFormat="1" ht="21.75" customHeight="1">
      <c r="A28" s="1039"/>
      <c r="B28" s="1013"/>
      <c r="C28" s="1037"/>
      <c r="D28" s="515"/>
      <c r="E28" s="515"/>
      <c r="F28" s="1476" t="s">
        <v>228</v>
      </c>
      <c r="G28" s="538"/>
      <c r="H28" s="513">
        <v>0</v>
      </c>
      <c r="I28" s="513">
        <v>0</v>
      </c>
      <c r="J28" s="513">
        <v>0</v>
      </c>
      <c r="K28" s="513">
        <v>0</v>
      </c>
      <c r="L28" s="513">
        <v>0</v>
      </c>
      <c r="M28" s="513">
        <v>0</v>
      </c>
      <c r="N28" s="513">
        <v>0</v>
      </c>
      <c r="O28" s="513">
        <v>0</v>
      </c>
      <c r="P28" s="513">
        <v>0</v>
      </c>
      <c r="Q28" s="513">
        <v>0</v>
      </c>
      <c r="R28" s="513">
        <v>0</v>
      </c>
      <c r="S28" s="513">
        <v>0</v>
      </c>
      <c r="T28" s="513">
        <v>0</v>
      </c>
      <c r="U28" s="513">
        <v>0</v>
      </c>
      <c r="V28" s="513">
        <v>0</v>
      </c>
      <c r="W28" s="513">
        <v>0</v>
      </c>
      <c r="X28" s="513">
        <v>0</v>
      </c>
      <c r="Y28" s="1007">
        <f t="shared" si="7"/>
        <v>0</v>
      </c>
      <c r="Z28" s="1022"/>
      <c r="AA28" s="1022"/>
      <c r="AB28" s="1019"/>
    </row>
    <row r="29" spans="1:36" s="42" customFormat="1" ht="27.65" customHeight="1">
      <c r="A29" s="1039"/>
      <c r="B29" s="1013"/>
      <c r="C29" s="1037"/>
      <c r="D29" s="515"/>
      <c r="E29" s="515"/>
      <c r="F29" s="1476" t="s">
        <v>229</v>
      </c>
      <c r="G29" s="538"/>
      <c r="H29" s="513">
        <v>0</v>
      </c>
      <c r="I29" s="513">
        <v>0</v>
      </c>
      <c r="J29" s="513">
        <v>0</v>
      </c>
      <c r="K29" s="513">
        <v>0</v>
      </c>
      <c r="L29" s="513">
        <v>0</v>
      </c>
      <c r="M29" s="513">
        <v>0</v>
      </c>
      <c r="N29" s="513">
        <v>0</v>
      </c>
      <c r="O29" s="513">
        <v>0</v>
      </c>
      <c r="P29" s="513">
        <v>0</v>
      </c>
      <c r="Q29" s="513">
        <v>0</v>
      </c>
      <c r="R29" s="513">
        <v>0</v>
      </c>
      <c r="S29" s="513">
        <v>0</v>
      </c>
      <c r="T29" s="513">
        <v>0</v>
      </c>
      <c r="U29" s="513">
        <v>0</v>
      </c>
      <c r="V29" s="513">
        <v>0</v>
      </c>
      <c r="W29" s="513">
        <v>0</v>
      </c>
      <c r="X29" s="513">
        <v>0</v>
      </c>
      <c r="Y29" s="1008">
        <f t="shared" si="7"/>
        <v>0</v>
      </c>
      <c r="Z29" s="1022"/>
      <c r="AA29" s="1022"/>
      <c r="AB29" s="1019"/>
    </row>
    <row r="30" spans="1:36" s="42" customFormat="1" ht="32.5" customHeight="1">
      <c r="A30" s="1040"/>
      <c r="B30" s="1016"/>
      <c r="C30" s="541" t="s">
        <v>216</v>
      </c>
      <c r="D30" s="521"/>
      <c r="E30" s="521"/>
      <c r="F30" s="1477" t="s">
        <v>217</v>
      </c>
      <c r="G30" s="538"/>
      <c r="H30" s="513">
        <v>0</v>
      </c>
      <c r="I30" s="513">
        <v>0</v>
      </c>
      <c r="J30" s="513">
        <v>0</v>
      </c>
      <c r="K30" s="513">
        <v>0</v>
      </c>
      <c r="L30" s="513">
        <v>0</v>
      </c>
      <c r="M30" s="513">
        <v>0</v>
      </c>
      <c r="N30" s="513">
        <v>0</v>
      </c>
      <c r="O30" s="513">
        <v>0</v>
      </c>
      <c r="P30" s="513">
        <v>0</v>
      </c>
      <c r="Q30" s="513">
        <v>0</v>
      </c>
      <c r="R30" s="513">
        <v>0</v>
      </c>
      <c r="S30" s="513">
        <v>0</v>
      </c>
      <c r="T30" s="513">
        <v>0</v>
      </c>
      <c r="U30" s="513">
        <v>0</v>
      </c>
      <c r="V30" s="513">
        <v>0</v>
      </c>
      <c r="W30" s="513">
        <v>0</v>
      </c>
      <c r="X30" s="513">
        <v>0</v>
      </c>
      <c r="Y30" s="526">
        <f t="shared" si="7"/>
        <v>0</v>
      </c>
      <c r="Z30" s="1022"/>
      <c r="AA30" s="1022"/>
      <c r="AB30" s="1019"/>
    </row>
    <row r="31" spans="1:36" s="42" customFormat="1" ht="21.75" customHeight="1">
      <c r="A31" s="1041" t="s">
        <v>218</v>
      </c>
      <c r="B31" s="1012">
        <f>'3. DEPLOYED LABOR SUMMARY 1 '!D17</f>
        <v>0</v>
      </c>
      <c r="C31" s="540" t="s">
        <v>231</v>
      </c>
      <c r="D31" s="515"/>
      <c r="E31" s="515"/>
      <c r="F31" s="1477" t="s">
        <v>219</v>
      </c>
      <c r="G31" s="538"/>
      <c r="H31" s="513">
        <v>0</v>
      </c>
      <c r="I31" s="513"/>
      <c r="J31" s="513"/>
      <c r="K31" s="513"/>
      <c r="L31" s="513"/>
      <c r="M31" s="513"/>
      <c r="N31" s="513"/>
      <c r="O31" s="513"/>
      <c r="P31" s="513"/>
      <c r="Q31" s="513"/>
      <c r="R31" s="513"/>
      <c r="S31" s="513"/>
      <c r="T31" s="513"/>
      <c r="U31" s="513"/>
      <c r="V31" s="1480"/>
      <c r="W31" s="1480"/>
      <c r="X31" s="1480"/>
      <c r="Y31" s="526">
        <f>H31</f>
        <v>0</v>
      </c>
      <c r="Z31" s="1022"/>
      <c r="AA31" s="1022"/>
      <c r="AB31" s="1019"/>
    </row>
    <row r="32" spans="1:36" s="42" customFormat="1" ht="57.65" customHeight="1">
      <c r="A32" s="1039"/>
      <c r="B32" s="1013"/>
      <c r="C32" s="540" t="s">
        <v>220</v>
      </c>
      <c r="D32" s="515"/>
      <c r="E32" s="515"/>
      <c r="F32" s="1478" t="s">
        <v>221</v>
      </c>
      <c r="G32" s="1481">
        <v>0.72499999999999998</v>
      </c>
      <c r="H32" s="529"/>
      <c r="I32" s="529"/>
      <c r="J32" s="529"/>
      <c r="K32" s="529"/>
      <c r="L32" s="529"/>
      <c r="M32" s="529"/>
      <c r="N32" s="529"/>
      <c r="O32" s="529"/>
      <c r="P32" s="529"/>
      <c r="Q32" s="529"/>
      <c r="R32" s="529"/>
      <c r="S32" s="529"/>
      <c r="T32" s="529"/>
      <c r="U32" s="529"/>
      <c r="V32" s="545"/>
      <c r="W32" s="545"/>
      <c r="X32" s="545"/>
      <c r="Y32" s="526">
        <f>(G32*H32)+(I32*G32)+(J32*G32)+(K32*G32)+(L32*G32)+(M32*G32)+(N32*G32)+(O32*G32)+(P32*G32)+(Q32*G32)+(R32*G32)+(S32*G32)+(T32*G32)+(U32*G32)+(V32*G32)+(W32*G32)+(X32*G32)</f>
        <v>0</v>
      </c>
      <c r="Z32" s="1022"/>
      <c r="AA32" s="1022"/>
      <c r="AB32" s="1019"/>
    </row>
    <row r="33" spans="1:28" s="42" customFormat="1" ht="21.75" customHeight="1">
      <c r="A33" s="1039"/>
      <c r="B33" s="1013"/>
      <c r="C33" s="540" t="s">
        <v>222</v>
      </c>
      <c r="D33" s="515"/>
      <c r="E33" s="515"/>
      <c r="F33" s="1477" t="s">
        <v>219</v>
      </c>
      <c r="G33" s="538"/>
      <c r="H33" s="513">
        <v>0</v>
      </c>
      <c r="I33" s="513">
        <v>0</v>
      </c>
      <c r="J33" s="513">
        <v>0</v>
      </c>
      <c r="K33" s="513">
        <v>0</v>
      </c>
      <c r="L33" s="513">
        <v>0</v>
      </c>
      <c r="M33" s="513">
        <v>0</v>
      </c>
      <c r="N33" s="513">
        <v>0</v>
      </c>
      <c r="O33" s="513">
        <v>0</v>
      </c>
      <c r="P33" s="513">
        <v>0</v>
      </c>
      <c r="Q33" s="513">
        <v>0</v>
      </c>
      <c r="R33" s="513">
        <v>0</v>
      </c>
      <c r="S33" s="513">
        <v>0</v>
      </c>
      <c r="T33" s="513">
        <v>0</v>
      </c>
      <c r="U33" s="513">
        <v>0</v>
      </c>
      <c r="V33" s="513">
        <v>0</v>
      </c>
      <c r="W33" s="513">
        <v>0</v>
      </c>
      <c r="X33" s="513">
        <v>0</v>
      </c>
      <c r="Y33" s="526">
        <f t="shared" ref="Y33:Y35" si="8">SUM(H33:X33)</f>
        <v>0</v>
      </c>
      <c r="Z33" s="1022"/>
      <c r="AA33" s="1022"/>
      <c r="AB33" s="1019"/>
    </row>
    <row r="34" spans="1:28" s="42" customFormat="1" ht="21.75" customHeight="1">
      <c r="A34" s="1039"/>
      <c r="B34" s="1013"/>
      <c r="C34" s="540" t="s">
        <v>74</v>
      </c>
      <c r="D34" s="515"/>
      <c r="E34" s="515"/>
      <c r="F34" s="1477" t="s">
        <v>219</v>
      </c>
      <c r="G34" s="538"/>
      <c r="H34" s="513">
        <v>0</v>
      </c>
      <c r="I34" s="513">
        <v>0</v>
      </c>
      <c r="J34" s="513">
        <v>0</v>
      </c>
      <c r="K34" s="513">
        <v>0</v>
      </c>
      <c r="L34" s="513">
        <v>0</v>
      </c>
      <c r="M34" s="513">
        <v>0</v>
      </c>
      <c r="N34" s="513">
        <v>0</v>
      </c>
      <c r="O34" s="513">
        <v>0</v>
      </c>
      <c r="P34" s="513">
        <v>0</v>
      </c>
      <c r="Q34" s="513">
        <v>0</v>
      </c>
      <c r="R34" s="513">
        <v>0</v>
      </c>
      <c r="S34" s="513">
        <v>0</v>
      </c>
      <c r="T34" s="513">
        <v>0</v>
      </c>
      <c r="U34" s="513">
        <v>0</v>
      </c>
      <c r="V34" s="513">
        <v>0</v>
      </c>
      <c r="W34" s="513">
        <v>0</v>
      </c>
      <c r="X34" s="513">
        <v>0</v>
      </c>
      <c r="Y34" s="526">
        <f t="shared" si="8"/>
        <v>0</v>
      </c>
      <c r="Z34" s="1022"/>
      <c r="AA34" s="1022"/>
      <c r="AB34" s="1019"/>
    </row>
    <row r="35" spans="1:28" s="42" customFormat="1" ht="31.5" customHeight="1">
      <c r="A35" s="1039"/>
      <c r="B35" s="1013"/>
      <c r="C35" s="541" t="s">
        <v>223</v>
      </c>
      <c r="D35" s="515"/>
      <c r="E35" s="515"/>
      <c r="F35" s="1476"/>
      <c r="G35" s="538"/>
      <c r="H35" s="513">
        <v>0</v>
      </c>
      <c r="I35" s="513">
        <v>0</v>
      </c>
      <c r="J35" s="513">
        <v>0</v>
      </c>
      <c r="K35" s="513">
        <v>0</v>
      </c>
      <c r="L35" s="513">
        <v>0</v>
      </c>
      <c r="M35" s="513">
        <v>0</v>
      </c>
      <c r="N35" s="513">
        <v>0</v>
      </c>
      <c r="O35" s="513">
        <v>0</v>
      </c>
      <c r="P35" s="513">
        <v>0</v>
      </c>
      <c r="Q35" s="513">
        <v>0</v>
      </c>
      <c r="R35" s="513">
        <v>0</v>
      </c>
      <c r="S35" s="513">
        <v>0</v>
      </c>
      <c r="T35" s="513">
        <v>0</v>
      </c>
      <c r="U35" s="513">
        <v>0</v>
      </c>
      <c r="V35" s="513">
        <v>0</v>
      </c>
      <c r="W35" s="513">
        <v>0</v>
      </c>
      <c r="X35" s="513">
        <v>0</v>
      </c>
      <c r="Y35" s="526">
        <f t="shared" si="8"/>
        <v>0</v>
      </c>
      <c r="Z35" s="1022"/>
      <c r="AA35" s="1022"/>
      <c r="AB35" s="1019"/>
    </row>
    <row r="36" spans="1:28" s="42" customFormat="1" ht="31.5" customHeight="1" thickBot="1">
      <c r="A36" s="1042"/>
      <c r="B36" s="1014"/>
      <c r="C36" s="542" t="s">
        <v>223</v>
      </c>
      <c r="D36" s="518"/>
      <c r="E36" s="518"/>
      <c r="F36" s="1479"/>
      <c r="G36" s="539"/>
      <c r="H36" s="519">
        <v>0</v>
      </c>
      <c r="I36" s="519">
        <v>0</v>
      </c>
      <c r="J36" s="519">
        <v>0</v>
      </c>
      <c r="K36" s="519">
        <v>0</v>
      </c>
      <c r="L36" s="519">
        <v>0</v>
      </c>
      <c r="M36" s="519">
        <v>0</v>
      </c>
      <c r="N36" s="519">
        <v>0</v>
      </c>
      <c r="O36" s="519">
        <v>0</v>
      </c>
      <c r="P36" s="519">
        <v>0</v>
      </c>
      <c r="Q36" s="519">
        <v>0</v>
      </c>
      <c r="R36" s="519">
        <v>0</v>
      </c>
      <c r="S36" s="519">
        <v>0</v>
      </c>
      <c r="T36" s="519">
        <v>0</v>
      </c>
      <c r="U36" s="519">
        <v>0</v>
      </c>
      <c r="V36" s="519">
        <v>0</v>
      </c>
      <c r="W36" s="519">
        <v>0</v>
      </c>
      <c r="X36" s="519">
        <v>0</v>
      </c>
      <c r="Y36" s="527">
        <f>SUM(H36:X36)</f>
        <v>0</v>
      </c>
      <c r="Z36" s="1023"/>
      <c r="AA36" s="1023"/>
      <c r="AB36" s="1020"/>
    </row>
    <row r="37" spans="1:28" s="42" customFormat="1" ht="21.75" customHeight="1">
      <c r="A37" s="1038" t="s">
        <v>215</v>
      </c>
      <c r="B37" s="1015">
        <f>'3. DEPLOYED LABOR SUMMARY 1 '!D20</f>
        <v>0</v>
      </c>
      <c r="C37" s="1036" t="s">
        <v>224</v>
      </c>
      <c r="D37" s="516"/>
      <c r="E37" s="516"/>
      <c r="F37" s="1482" t="s">
        <v>225</v>
      </c>
      <c r="G37" s="537"/>
      <c r="H37" s="1487">
        <v>0</v>
      </c>
      <c r="I37" s="1487">
        <v>0</v>
      </c>
      <c r="J37" s="1487">
        <v>0</v>
      </c>
      <c r="K37" s="1487">
        <v>0</v>
      </c>
      <c r="L37" s="1487">
        <v>0</v>
      </c>
      <c r="M37" s="1487">
        <v>0</v>
      </c>
      <c r="N37" s="1487">
        <v>0</v>
      </c>
      <c r="O37" s="1487">
        <v>0</v>
      </c>
      <c r="P37" s="1487">
        <v>0</v>
      </c>
      <c r="Q37" s="1487">
        <v>0</v>
      </c>
      <c r="R37" s="1487">
        <v>0</v>
      </c>
      <c r="S37" s="1487">
        <v>0</v>
      </c>
      <c r="T37" s="1487">
        <v>0</v>
      </c>
      <c r="U37" s="1487">
        <v>0</v>
      </c>
      <c r="V37" s="1487">
        <v>0</v>
      </c>
      <c r="W37" s="1487">
        <v>0</v>
      </c>
      <c r="X37" s="1487">
        <v>0</v>
      </c>
      <c r="Y37" s="1006">
        <f>SUM(H37:X41)</f>
        <v>0</v>
      </c>
      <c r="Z37" s="1493">
        <v>0</v>
      </c>
      <c r="AA37" s="1493">
        <v>0</v>
      </c>
      <c r="AB37" s="1018">
        <f t="shared" ref="AB37" si="9">SUM(Y37+Y38+Y39+Y40+Y41+Y42+Y43+Y44+Y45+Y46+Y47+Y48)</f>
        <v>0</v>
      </c>
    </row>
    <row r="38" spans="1:28" s="42" customFormat="1" ht="21.75" customHeight="1">
      <c r="A38" s="1039"/>
      <c r="B38" s="1013"/>
      <c r="C38" s="1037"/>
      <c r="D38" s="515"/>
      <c r="E38" s="515"/>
      <c r="F38" s="1483" t="s">
        <v>226</v>
      </c>
      <c r="G38" s="538"/>
      <c r="H38" s="1488">
        <v>0</v>
      </c>
      <c r="I38" s="1488">
        <v>0</v>
      </c>
      <c r="J38" s="1488">
        <v>0</v>
      </c>
      <c r="K38" s="1488">
        <v>0</v>
      </c>
      <c r="L38" s="1488">
        <v>0</v>
      </c>
      <c r="M38" s="1488">
        <v>0</v>
      </c>
      <c r="N38" s="1488">
        <v>0</v>
      </c>
      <c r="O38" s="1488">
        <v>0</v>
      </c>
      <c r="P38" s="1488">
        <v>0</v>
      </c>
      <c r="Q38" s="1488">
        <v>0</v>
      </c>
      <c r="R38" s="1488">
        <v>0</v>
      </c>
      <c r="S38" s="1488">
        <v>0</v>
      </c>
      <c r="T38" s="1488">
        <v>0</v>
      </c>
      <c r="U38" s="1488">
        <v>0</v>
      </c>
      <c r="V38" s="1488">
        <v>0</v>
      </c>
      <c r="W38" s="1488">
        <v>0</v>
      </c>
      <c r="X38" s="1488">
        <v>0</v>
      </c>
      <c r="Y38" s="1007">
        <f t="shared" ref="Y38:Y42" si="10">SUM(H38:X38)</f>
        <v>0</v>
      </c>
      <c r="Z38" s="1494"/>
      <c r="AA38" s="1494"/>
      <c r="AB38" s="1019"/>
    </row>
    <row r="39" spans="1:28" s="42" customFormat="1" ht="46" customHeight="1">
      <c r="A39" s="1039"/>
      <c r="B39" s="1013"/>
      <c r="C39" s="1037"/>
      <c r="D39" s="515"/>
      <c r="E39" s="515"/>
      <c r="F39" s="1483" t="s">
        <v>227</v>
      </c>
      <c r="G39" s="538"/>
      <c r="H39" s="1488">
        <v>0</v>
      </c>
      <c r="I39" s="1488">
        <v>0</v>
      </c>
      <c r="J39" s="1488">
        <v>0</v>
      </c>
      <c r="K39" s="1488">
        <v>0</v>
      </c>
      <c r="L39" s="1488">
        <v>0</v>
      </c>
      <c r="M39" s="1488">
        <v>0</v>
      </c>
      <c r="N39" s="1488">
        <v>0</v>
      </c>
      <c r="O39" s="1488">
        <v>0</v>
      </c>
      <c r="P39" s="1488">
        <v>0</v>
      </c>
      <c r="Q39" s="1488">
        <v>0</v>
      </c>
      <c r="R39" s="1488">
        <v>0</v>
      </c>
      <c r="S39" s="1488">
        <v>0</v>
      </c>
      <c r="T39" s="1488">
        <v>0</v>
      </c>
      <c r="U39" s="1488">
        <v>0</v>
      </c>
      <c r="V39" s="1488">
        <v>0</v>
      </c>
      <c r="W39" s="1488">
        <v>0</v>
      </c>
      <c r="X39" s="1488">
        <v>0</v>
      </c>
      <c r="Y39" s="1007">
        <f t="shared" si="10"/>
        <v>0</v>
      </c>
      <c r="Z39" s="1494"/>
      <c r="AA39" s="1494"/>
      <c r="AB39" s="1019"/>
    </row>
    <row r="40" spans="1:28" s="42" customFormat="1" ht="21.75" customHeight="1">
      <c r="A40" s="1039"/>
      <c r="B40" s="1013"/>
      <c r="C40" s="1037"/>
      <c r="D40" s="515"/>
      <c r="E40" s="515"/>
      <c r="F40" s="1483" t="s">
        <v>228</v>
      </c>
      <c r="G40" s="538"/>
      <c r="H40" s="1488">
        <v>0</v>
      </c>
      <c r="I40" s="1488">
        <v>0</v>
      </c>
      <c r="J40" s="1488">
        <v>0</v>
      </c>
      <c r="K40" s="1488">
        <v>0</v>
      </c>
      <c r="L40" s="1488">
        <v>0</v>
      </c>
      <c r="M40" s="1488">
        <v>0</v>
      </c>
      <c r="N40" s="1488">
        <v>0</v>
      </c>
      <c r="O40" s="1488">
        <v>0</v>
      </c>
      <c r="P40" s="1488">
        <v>0</v>
      </c>
      <c r="Q40" s="1488">
        <v>0</v>
      </c>
      <c r="R40" s="1488">
        <v>0</v>
      </c>
      <c r="S40" s="1488">
        <v>0</v>
      </c>
      <c r="T40" s="1488">
        <v>0</v>
      </c>
      <c r="U40" s="1488">
        <v>0</v>
      </c>
      <c r="V40" s="1488">
        <v>0</v>
      </c>
      <c r="W40" s="1488">
        <v>0</v>
      </c>
      <c r="X40" s="1488">
        <v>0</v>
      </c>
      <c r="Y40" s="1007">
        <f t="shared" si="10"/>
        <v>0</v>
      </c>
      <c r="Z40" s="1494"/>
      <c r="AA40" s="1494"/>
      <c r="AB40" s="1019"/>
    </row>
    <row r="41" spans="1:28" s="42" customFormat="1" ht="21.75" customHeight="1">
      <c r="A41" s="1039"/>
      <c r="B41" s="1013"/>
      <c r="C41" s="1037"/>
      <c r="D41" s="515"/>
      <c r="E41" s="515"/>
      <c r="F41" s="1483" t="s">
        <v>229</v>
      </c>
      <c r="G41" s="538"/>
      <c r="H41" s="1488">
        <v>0</v>
      </c>
      <c r="I41" s="1488">
        <v>0</v>
      </c>
      <c r="J41" s="1488">
        <v>0</v>
      </c>
      <c r="K41" s="1488">
        <v>0</v>
      </c>
      <c r="L41" s="1488">
        <v>0</v>
      </c>
      <c r="M41" s="1488">
        <v>0</v>
      </c>
      <c r="N41" s="1488">
        <v>0</v>
      </c>
      <c r="O41" s="1488">
        <v>0</v>
      </c>
      <c r="P41" s="1488">
        <v>0</v>
      </c>
      <c r="Q41" s="1488">
        <v>0</v>
      </c>
      <c r="R41" s="1488">
        <v>0</v>
      </c>
      <c r="S41" s="1488">
        <v>0</v>
      </c>
      <c r="T41" s="1488">
        <v>0</v>
      </c>
      <c r="U41" s="1488">
        <v>0</v>
      </c>
      <c r="V41" s="1488">
        <v>0</v>
      </c>
      <c r="W41" s="1488">
        <v>0</v>
      </c>
      <c r="X41" s="1488">
        <v>0</v>
      </c>
      <c r="Y41" s="1008">
        <f t="shared" si="10"/>
        <v>0</v>
      </c>
      <c r="Z41" s="1494"/>
      <c r="AA41" s="1494"/>
      <c r="AB41" s="1019"/>
    </row>
    <row r="42" spans="1:28" s="42" customFormat="1" ht="28.5" customHeight="1">
      <c r="A42" s="1040"/>
      <c r="B42" s="1016"/>
      <c r="C42" s="541" t="s">
        <v>216</v>
      </c>
      <c r="D42" s="521"/>
      <c r="E42" s="521"/>
      <c r="F42" s="1484" t="s">
        <v>217</v>
      </c>
      <c r="G42" s="538"/>
      <c r="H42" s="1488">
        <v>0</v>
      </c>
      <c r="I42" s="1488">
        <v>0</v>
      </c>
      <c r="J42" s="1488">
        <v>0</v>
      </c>
      <c r="K42" s="1488">
        <v>0</v>
      </c>
      <c r="L42" s="1488">
        <v>0</v>
      </c>
      <c r="M42" s="1488">
        <v>0</v>
      </c>
      <c r="N42" s="1488">
        <v>0</v>
      </c>
      <c r="O42" s="1488">
        <v>0</v>
      </c>
      <c r="P42" s="1488">
        <v>0</v>
      </c>
      <c r="Q42" s="1488">
        <v>0</v>
      </c>
      <c r="R42" s="1488">
        <v>0</v>
      </c>
      <c r="S42" s="1488">
        <v>0</v>
      </c>
      <c r="T42" s="1488">
        <v>0</v>
      </c>
      <c r="U42" s="1488">
        <v>0</v>
      </c>
      <c r="V42" s="1488">
        <v>0</v>
      </c>
      <c r="W42" s="1488">
        <v>0</v>
      </c>
      <c r="X42" s="1488">
        <v>0</v>
      </c>
      <c r="Y42" s="526">
        <f t="shared" si="10"/>
        <v>0</v>
      </c>
      <c r="Z42" s="1494"/>
      <c r="AA42" s="1494"/>
      <c r="AB42" s="1019"/>
    </row>
    <row r="43" spans="1:28" s="42" customFormat="1" ht="21.75" customHeight="1">
      <c r="A43" s="1041" t="s">
        <v>218</v>
      </c>
      <c r="B43" s="1012">
        <f>'3. DEPLOYED LABOR SUMMARY 1 '!D21</f>
        <v>0</v>
      </c>
      <c r="C43" s="540" t="s">
        <v>231</v>
      </c>
      <c r="D43" s="515"/>
      <c r="E43" s="515"/>
      <c r="F43" s="1484" t="s">
        <v>219</v>
      </c>
      <c r="G43" s="538"/>
      <c r="H43" s="1488">
        <v>0</v>
      </c>
      <c r="I43" s="1488">
        <v>0</v>
      </c>
      <c r="J43" s="1488">
        <v>0</v>
      </c>
      <c r="K43" s="1488">
        <v>0</v>
      </c>
      <c r="L43" s="1488">
        <v>0</v>
      </c>
      <c r="M43" s="1488">
        <v>0</v>
      </c>
      <c r="N43" s="1488">
        <v>0</v>
      </c>
      <c r="O43" s="1488">
        <v>0</v>
      </c>
      <c r="P43" s="1488">
        <v>0</v>
      </c>
      <c r="Q43" s="1488">
        <v>0</v>
      </c>
      <c r="R43" s="1488">
        <v>0</v>
      </c>
      <c r="S43" s="1488">
        <v>0</v>
      </c>
      <c r="T43" s="1488">
        <v>0</v>
      </c>
      <c r="U43" s="1488">
        <v>0</v>
      </c>
      <c r="V43" s="1488">
        <v>0</v>
      </c>
      <c r="W43" s="1488">
        <v>0</v>
      </c>
      <c r="X43" s="1488">
        <v>0</v>
      </c>
      <c r="Y43" s="526">
        <f>H43</f>
        <v>0</v>
      </c>
      <c r="Z43" s="1494"/>
      <c r="AA43" s="1494"/>
      <c r="AB43" s="1019"/>
    </row>
    <row r="44" spans="1:28" s="42" customFormat="1" ht="57.65" customHeight="1">
      <c r="A44" s="1039"/>
      <c r="B44" s="1013"/>
      <c r="C44" s="540" t="s">
        <v>220</v>
      </c>
      <c r="D44" s="515"/>
      <c r="E44" s="515"/>
      <c r="F44" s="1485" t="s">
        <v>221</v>
      </c>
      <c r="G44" s="1492">
        <v>0.72499999999999998</v>
      </c>
      <c r="H44" s="1489"/>
      <c r="I44" s="1489"/>
      <c r="J44" s="1489"/>
      <c r="K44" s="1489"/>
      <c r="L44" s="1489"/>
      <c r="M44" s="1489"/>
      <c r="N44" s="1489"/>
      <c r="O44" s="1489"/>
      <c r="P44" s="1489"/>
      <c r="Q44" s="1489"/>
      <c r="R44" s="1489"/>
      <c r="S44" s="1489"/>
      <c r="T44" s="1489"/>
      <c r="U44" s="1489"/>
      <c r="V44" s="1490"/>
      <c r="W44" s="1490"/>
      <c r="X44" s="1490"/>
      <c r="Y44" s="526">
        <f>(G44*H44)+(I44*G44)+(J44*G44)+(K44*G44)+(L44*G44)+(M44*G44)+(N44*G44)+(O44*G44)+(P44*G44)+(Q44*G44)+(R44*G44)+(S44*G44)+(T44*G44)+(U44*G44)+(V44*G44)+(W44*G44)+(X44*G44)</f>
        <v>0</v>
      </c>
      <c r="Z44" s="1494"/>
      <c r="AA44" s="1494"/>
      <c r="AB44" s="1019"/>
    </row>
    <row r="45" spans="1:28" s="42" customFormat="1" ht="21.75" customHeight="1">
      <c r="A45" s="1039"/>
      <c r="B45" s="1013"/>
      <c r="C45" s="540" t="s">
        <v>222</v>
      </c>
      <c r="D45" s="515"/>
      <c r="E45" s="515"/>
      <c r="F45" s="1484" t="s">
        <v>219</v>
      </c>
      <c r="G45" s="538"/>
      <c r="H45" s="1488">
        <v>0</v>
      </c>
      <c r="I45" s="1488">
        <v>0</v>
      </c>
      <c r="J45" s="1488">
        <v>0</v>
      </c>
      <c r="K45" s="1488">
        <v>0</v>
      </c>
      <c r="L45" s="1488">
        <v>0</v>
      </c>
      <c r="M45" s="1488">
        <v>0</v>
      </c>
      <c r="N45" s="1488">
        <v>0</v>
      </c>
      <c r="O45" s="1488">
        <v>0</v>
      </c>
      <c r="P45" s="1488">
        <v>0</v>
      </c>
      <c r="Q45" s="1488">
        <v>0</v>
      </c>
      <c r="R45" s="1488">
        <v>0</v>
      </c>
      <c r="S45" s="1488">
        <v>0</v>
      </c>
      <c r="T45" s="1488">
        <v>0</v>
      </c>
      <c r="U45" s="1488">
        <v>0</v>
      </c>
      <c r="V45" s="1488">
        <v>0</v>
      </c>
      <c r="W45" s="1488">
        <v>0</v>
      </c>
      <c r="X45" s="1488">
        <v>0</v>
      </c>
      <c r="Y45" s="526">
        <f t="shared" ref="Y45:Y47" si="11">SUM(H45:X45)</f>
        <v>0</v>
      </c>
      <c r="Z45" s="1494"/>
      <c r="AA45" s="1494"/>
      <c r="AB45" s="1019"/>
    </row>
    <row r="46" spans="1:28" s="42" customFormat="1" ht="21.75" customHeight="1">
      <c r="A46" s="1039"/>
      <c r="B46" s="1013"/>
      <c r="C46" s="540" t="s">
        <v>74</v>
      </c>
      <c r="D46" s="515"/>
      <c r="E46" s="515"/>
      <c r="F46" s="1484" t="s">
        <v>219</v>
      </c>
      <c r="G46" s="538"/>
      <c r="H46" s="1488">
        <v>0</v>
      </c>
      <c r="I46" s="1488">
        <v>0</v>
      </c>
      <c r="J46" s="1488">
        <v>0</v>
      </c>
      <c r="K46" s="1488">
        <v>0</v>
      </c>
      <c r="L46" s="1488">
        <v>0</v>
      </c>
      <c r="M46" s="1488">
        <v>0</v>
      </c>
      <c r="N46" s="1488">
        <v>0</v>
      </c>
      <c r="O46" s="1488">
        <v>0</v>
      </c>
      <c r="P46" s="1488">
        <v>0</v>
      </c>
      <c r="Q46" s="1488">
        <v>0</v>
      </c>
      <c r="R46" s="1488">
        <v>0</v>
      </c>
      <c r="S46" s="1488">
        <v>0</v>
      </c>
      <c r="T46" s="1488">
        <v>0</v>
      </c>
      <c r="U46" s="1488">
        <v>0</v>
      </c>
      <c r="V46" s="1488">
        <v>0</v>
      </c>
      <c r="W46" s="1488">
        <v>0</v>
      </c>
      <c r="X46" s="1488">
        <v>0</v>
      </c>
      <c r="Y46" s="526">
        <f t="shared" si="11"/>
        <v>0</v>
      </c>
      <c r="Z46" s="1494"/>
      <c r="AA46" s="1494"/>
      <c r="AB46" s="1019"/>
    </row>
    <row r="47" spans="1:28" s="42" customFormat="1" ht="31.5" customHeight="1">
      <c r="A47" s="1039"/>
      <c r="B47" s="1013"/>
      <c r="C47" s="541" t="s">
        <v>223</v>
      </c>
      <c r="D47" s="515"/>
      <c r="E47" s="515"/>
      <c r="F47" s="1483"/>
      <c r="G47" s="538"/>
      <c r="H47" s="1488">
        <v>0</v>
      </c>
      <c r="I47" s="1488">
        <v>0</v>
      </c>
      <c r="J47" s="1488">
        <v>0</v>
      </c>
      <c r="K47" s="1488">
        <v>0</v>
      </c>
      <c r="L47" s="1488">
        <v>0</v>
      </c>
      <c r="M47" s="1488">
        <v>0</v>
      </c>
      <c r="N47" s="1488">
        <v>0</v>
      </c>
      <c r="O47" s="1488">
        <v>0</v>
      </c>
      <c r="P47" s="1488">
        <v>0</v>
      </c>
      <c r="Q47" s="1488">
        <v>0</v>
      </c>
      <c r="R47" s="1488">
        <v>0</v>
      </c>
      <c r="S47" s="1488">
        <v>0</v>
      </c>
      <c r="T47" s="1488">
        <v>0</v>
      </c>
      <c r="U47" s="1488">
        <v>0</v>
      </c>
      <c r="V47" s="1488">
        <v>0</v>
      </c>
      <c r="W47" s="1488">
        <v>0</v>
      </c>
      <c r="X47" s="1488">
        <v>0</v>
      </c>
      <c r="Y47" s="526">
        <f t="shared" si="11"/>
        <v>0</v>
      </c>
      <c r="Z47" s="1494"/>
      <c r="AA47" s="1494"/>
      <c r="AB47" s="1019"/>
    </row>
    <row r="48" spans="1:28" s="42" customFormat="1" ht="31.5" customHeight="1" thickBot="1">
      <c r="A48" s="1042"/>
      <c r="B48" s="1014"/>
      <c r="C48" s="542" t="s">
        <v>223</v>
      </c>
      <c r="D48" s="518"/>
      <c r="E48" s="518"/>
      <c r="F48" s="1486"/>
      <c r="G48" s="539"/>
      <c r="H48" s="1491">
        <v>0</v>
      </c>
      <c r="I48" s="1491">
        <v>0</v>
      </c>
      <c r="J48" s="1491">
        <v>0</v>
      </c>
      <c r="K48" s="1491">
        <v>0</v>
      </c>
      <c r="L48" s="1491">
        <v>0</v>
      </c>
      <c r="M48" s="1491">
        <v>0</v>
      </c>
      <c r="N48" s="1491">
        <v>0</v>
      </c>
      <c r="O48" s="1491">
        <v>0</v>
      </c>
      <c r="P48" s="1491">
        <v>0</v>
      </c>
      <c r="Q48" s="1491">
        <v>0</v>
      </c>
      <c r="R48" s="1491">
        <v>0</v>
      </c>
      <c r="S48" s="1491">
        <v>0</v>
      </c>
      <c r="T48" s="1491">
        <v>0</v>
      </c>
      <c r="U48" s="1491">
        <v>0</v>
      </c>
      <c r="V48" s="1491">
        <v>0</v>
      </c>
      <c r="W48" s="1491">
        <v>0</v>
      </c>
      <c r="X48" s="1491">
        <v>0</v>
      </c>
      <c r="Y48" s="527">
        <f>SUM(H48:X48)</f>
        <v>0</v>
      </c>
      <c r="Z48" s="1495"/>
      <c r="AA48" s="1495"/>
      <c r="AB48" s="1020"/>
    </row>
    <row r="49" spans="1:29" s="42" customFormat="1" ht="45.65" customHeight="1">
      <c r="A49" s="1038" t="s">
        <v>215</v>
      </c>
      <c r="B49" s="1015">
        <f>'3. DEPLOYED LABOR SUMMARY 1 '!D24</f>
        <v>0</v>
      </c>
      <c r="C49" s="1036" t="s">
        <v>224</v>
      </c>
      <c r="D49" s="516"/>
      <c r="E49" s="516"/>
      <c r="F49" s="1475" t="s">
        <v>225</v>
      </c>
      <c r="G49" s="537"/>
      <c r="H49" s="517">
        <v>0</v>
      </c>
      <c r="I49" s="517">
        <v>0</v>
      </c>
      <c r="J49" s="517">
        <v>0</v>
      </c>
      <c r="K49" s="517">
        <v>0</v>
      </c>
      <c r="L49" s="517">
        <v>0</v>
      </c>
      <c r="M49" s="517">
        <v>0</v>
      </c>
      <c r="N49" s="517">
        <v>0</v>
      </c>
      <c r="O49" s="517">
        <v>0</v>
      </c>
      <c r="P49" s="517">
        <v>0</v>
      </c>
      <c r="Q49" s="517">
        <v>0</v>
      </c>
      <c r="R49" s="517">
        <v>0</v>
      </c>
      <c r="S49" s="517">
        <v>0</v>
      </c>
      <c r="T49" s="517">
        <v>0</v>
      </c>
      <c r="U49" s="517">
        <v>0</v>
      </c>
      <c r="V49" s="517">
        <v>0</v>
      </c>
      <c r="W49" s="517">
        <v>0</v>
      </c>
      <c r="X49" s="517">
        <v>0</v>
      </c>
      <c r="Y49" s="1006">
        <f>SUM(H49:X53)</f>
        <v>0</v>
      </c>
      <c r="Z49" s="1021">
        <v>0</v>
      </c>
      <c r="AA49" s="1021">
        <v>0</v>
      </c>
      <c r="AB49" s="1018">
        <f t="shared" ref="AB49" si="12">SUM(Y49+Y50+Y51+Y52+Y53+Y54+Y55+Y56+Y57+Y58+Y59+Y60)</f>
        <v>0</v>
      </c>
    </row>
    <row r="50" spans="1:29" s="42" customFormat="1" ht="21.75" customHeight="1">
      <c r="A50" s="1039"/>
      <c r="B50" s="1013"/>
      <c r="C50" s="1037"/>
      <c r="D50" s="515"/>
      <c r="E50" s="515"/>
      <c r="F50" s="1476" t="s">
        <v>226</v>
      </c>
      <c r="G50" s="538"/>
      <c r="H50" s="513">
        <v>0</v>
      </c>
      <c r="I50" s="513">
        <v>0</v>
      </c>
      <c r="J50" s="513">
        <v>0</v>
      </c>
      <c r="K50" s="513">
        <v>0</v>
      </c>
      <c r="L50" s="513">
        <v>0</v>
      </c>
      <c r="M50" s="513">
        <v>0</v>
      </c>
      <c r="N50" s="513">
        <v>0</v>
      </c>
      <c r="O50" s="513">
        <v>0</v>
      </c>
      <c r="P50" s="513">
        <v>0</v>
      </c>
      <c r="Q50" s="513">
        <v>0</v>
      </c>
      <c r="R50" s="513">
        <v>0</v>
      </c>
      <c r="S50" s="513">
        <v>0</v>
      </c>
      <c r="T50" s="513">
        <v>0</v>
      </c>
      <c r="U50" s="513">
        <v>0</v>
      </c>
      <c r="V50" s="513">
        <v>0</v>
      </c>
      <c r="W50" s="513">
        <v>0</v>
      </c>
      <c r="X50" s="513">
        <v>0</v>
      </c>
      <c r="Y50" s="1007">
        <f t="shared" ref="Y50:Y54" si="13">SUM(H50:X50)</f>
        <v>0</v>
      </c>
      <c r="Z50" s="1022"/>
      <c r="AA50" s="1022"/>
      <c r="AB50" s="1019"/>
    </row>
    <row r="51" spans="1:29" s="42" customFormat="1" ht="21.75" customHeight="1">
      <c r="A51" s="1039"/>
      <c r="B51" s="1013"/>
      <c r="C51" s="1037"/>
      <c r="D51" s="515"/>
      <c r="E51" s="515"/>
      <c r="F51" s="1476" t="s">
        <v>227</v>
      </c>
      <c r="G51" s="538"/>
      <c r="H51" s="513">
        <v>0</v>
      </c>
      <c r="I51" s="513">
        <v>0</v>
      </c>
      <c r="J51" s="513">
        <v>0</v>
      </c>
      <c r="K51" s="513">
        <v>0</v>
      </c>
      <c r="L51" s="513">
        <v>0</v>
      </c>
      <c r="M51" s="513">
        <v>0</v>
      </c>
      <c r="N51" s="513">
        <v>0</v>
      </c>
      <c r="O51" s="513">
        <v>0</v>
      </c>
      <c r="P51" s="513">
        <v>0</v>
      </c>
      <c r="Q51" s="513">
        <v>0</v>
      </c>
      <c r="R51" s="513">
        <v>0</v>
      </c>
      <c r="S51" s="513">
        <v>0</v>
      </c>
      <c r="T51" s="513">
        <v>0</v>
      </c>
      <c r="U51" s="513">
        <v>0</v>
      </c>
      <c r="V51" s="513">
        <v>0</v>
      </c>
      <c r="W51" s="513">
        <v>0</v>
      </c>
      <c r="X51" s="513">
        <v>0</v>
      </c>
      <c r="Y51" s="1007">
        <f t="shared" si="13"/>
        <v>0</v>
      </c>
      <c r="Z51" s="1022"/>
      <c r="AA51" s="1022"/>
      <c r="AB51" s="1019"/>
    </row>
    <row r="52" spans="1:29" s="42" customFormat="1" ht="21.75" customHeight="1">
      <c r="A52" s="1039"/>
      <c r="B52" s="1013"/>
      <c r="C52" s="1037"/>
      <c r="D52" s="515"/>
      <c r="E52" s="515"/>
      <c r="F52" s="1476" t="s">
        <v>228</v>
      </c>
      <c r="G52" s="538"/>
      <c r="H52" s="513">
        <v>0</v>
      </c>
      <c r="I52" s="513">
        <v>0</v>
      </c>
      <c r="J52" s="513">
        <v>0</v>
      </c>
      <c r="K52" s="513">
        <v>0</v>
      </c>
      <c r="L52" s="513">
        <v>0</v>
      </c>
      <c r="M52" s="513">
        <v>0</v>
      </c>
      <c r="N52" s="513">
        <v>0</v>
      </c>
      <c r="O52" s="513">
        <v>0</v>
      </c>
      <c r="P52" s="513">
        <v>0</v>
      </c>
      <c r="Q52" s="513">
        <v>0</v>
      </c>
      <c r="R52" s="513">
        <v>0</v>
      </c>
      <c r="S52" s="513">
        <v>0</v>
      </c>
      <c r="T52" s="513">
        <v>0</v>
      </c>
      <c r="U52" s="513">
        <v>0</v>
      </c>
      <c r="V52" s="513">
        <v>0</v>
      </c>
      <c r="W52" s="513">
        <v>0</v>
      </c>
      <c r="X52" s="513">
        <v>0</v>
      </c>
      <c r="Y52" s="1007">
        <f t="shared" si="13"/>
        <v>0</v>
      </c>
      <c r="Z52" s="1022"/>
      <c r="AA52" s="1022"/>
      <c r="AB52" s="1019"/>
    </row>
    <row r="53" spans="1:29" s="42" customFormat="1" ht="21.75" customHeight="1">
      <c r="A53" s="1039"/>
      <c r="B53" s="1013"/>
      <c r="C53" s="1037"/>
      <c r="D53" s="515"/>
      <c r="E53" s="515"/>
      <c r="F53" s="1476" t="s">
        <v>229</v>
      </c>
      <c r="G53" s="538"/>
      <c r="H53" s="513">
        <v>0</v>
      </c>
      <c r="I53" s="513">
        <v>0</v>
      </c>
      <c r="J53" s="513">
        <v>0</v>
      </c>
      <c r="K53" s="513">
        <v>0</v>
      </c>
      <c r="L53" s="513">
        <v>0</v>
      </c>
      <c r="M53" s="513">
        <v>0</v>
      </c>
      <c r="N53" s="513">
        <v>0</v>
      </c>
      <c r="O53" s="513">
        <v>0</v>
      </c>
      <c r="P53" s="513">
        <v>0</v>
      </c>
      <c r="Q53" s="513">
        <v>0</v>
      </c>
      <c r="R53" s="513">
        <v>0</v>
      </c>
      <c r="S53" s="513">
        <v>0</v>
      </c>
      <c r="T53" s="513">
        <v>0</v>
      </c>
      <c r="U53" s="513">
        <v>0</v>
      </c>
      <c r="V53" s="513">
        <v>0</v>
      </c>
      <c r="W53" s="513">
        <v>0</v>
      </c>
      <c r="X53" s="513">
        <v>0</v>
      </c>
      <c r="Y53" s="1008">
        <f t="shared" si="13"/>
        <v>0</v>
      </c>
      <c r="Z53" s="1022"/>
      <c r="AA53" s="1022"/>
      <c r="AB53" s="1019"/>
    </row>
    <row r="54" spans="1:29" s="42" customFormat="1" ht="29.5" customHeight="1">
      <c r="A54" s="1040"/>
      <c r="B54" s="1016"/>
      <c r="C54" s="541" t="s">
        <v>216</v>
      </c>
      <c r="D54" s="521"/>
      <c r="E54" s="521"/>
      <c r="F54" s="1477" t="s">
        <v>217</v>
      </c>
      <c r="G54" s="538"/>
      <c r="H54" s="513">
        <v>0</v>
      </c>
      <c r="I54" s="513">
        <v>0</v>
      </c>
      <c r="J54" s="513">
        <v>0</v>
      </c>
      <c r="K54" s="513">
        <v>0</v>
      </c>
      <c r="L54" s="513">
        <v>0</v>
      </c>
      <c r="M54" s="513">
        <v>0</v>
      </c>
      <c r="N54" s="513">
        <v>0</v>
      </c>
      <c r="O54" s="513">
        <v>0</v>
      </c>
      <c r="P54" s="513">
        <v>0</v>
      </c>
      <c r="Q54" s="513">
        <v>0</v>
      </c>
      <c r="R54" s="513">
        <v>0</v>
      </c>
      <c r="S54" s="513">
        <v>0</v>
      </c>
      <c r="T54" s="513">
        <v>0</v>
      </c>
      <c r="U54" s="513">
        <v>0</v>
      </c>
      <c r="V54" s="513">
        <v>0</v>
      </c>
      <c r="W54" s="513">
        <v>0</v>
      </c>
      <c r="X54" s="513">
        <v>0</v>
      </c>
      <c r="Y54" s="526">
        <f t="shared" si="13"/>
        <v>0</v>
      </c>
      <c r="Z54" s="1022"/>
      <c r="AA54" s="1022"/>
      <c r="AB54" s="1019"/>
    </row>
    <row r="55" spans="1:29" s="42" customFormat="1" ht="21.75" customHeight="1">
      <c r="A55" s="1041" t="s">
        <v>218</v>
      </c>
      <c r="B55" s="1012">
        <f>'3. DEPLOYED LABOR SUMMARY 1 '!D25</f>
        <v>0</v>
      </c>
      <c r="C55" s="540" t="s">
        <v>231</v>
      </c>
      <c r="D55" s="515"/>
      <c r="E55" s="515"/>
      <c r="F55" s="1477" t="s">
        <v>219</v>
      </c>
      <c r="G55" s="538"/>
      <c r="H55" s="513">
        <v>0</v>
      </c>
      <c r="I55" s="513"/>
      <c r="J55" s="513"/>
      <c r="K55" s="513"/>
      <c r="L55" s="513"/>
      <c r="M55" s="513"/>
      <c r="N55" s="513"/>
      <c r="O55" s="513"/>
      <c r="P55" s="513"/>
      <c r="Q55" s="513"/>
      <c r="R55" s="513"/>
      <c r="S55" s="513"/>
      <c r="T55" s="513"/>
      <c r="U55" s="513"/>
      <c r="V55" s="1480"/>
      <c r="W55" s="1480"/>
      <c r="X55" s="1480"/>
      <c r="Y55" s="526">
        <f>H55</f>
        <v>0</v>
      </c>
      <c r="Z55" s="1022"/>
      <c r="AA55" s="1022"/>
      <c r="AB55" s="1019"/>
    </row>
    <row r="56" spans="1:29" s="42" customFormat="1" ht="57.65" customHeight="1">
      <c r="A56" s="1039"/>
      <c r="B56" s="1013"/>
      <c r="C56" s="540" t="s">
        <v>220</v>
      </c>
      <c r="D56" s="515"/>
      <c r="E56" s="515"/>
      <c r="F56" s="1478" t="s">
        <v>221</v>
      </c>
      <c r="G56" s="1481">
        <v>0.72499999999999998</v>
      </c>
      <c r="H56" s="529"/>
      <c r="I56" s="529"/>
      <c r="J56" s="529"/>
      <c r="K56" s="529"/>
      <c r="L56" s="529"/>
      <c r="M56" s="529"/>
      <c r="N56" s="529"/>
      <c r="O56" s="529"/>
      <c r="P56" s="529"/>
      <c r="Q56" s="529"/>
      <c r="R56" s="529"/>
      <c r="S56" s="529"/>
      <c r="T56" s="529"/>
      <c r="U56" s="529"/>
      <c r="V56" s="545"/>
      <c r="W56" s="545"/>
      <c r="X56" s="545"/>
      <c r="Y56" s="526">
        <f>(G56*H56)+(I56*G56)+(J56*G56)+(K56*G56)+(L56*G56)+(M56*G56)+(N56*G56)+(O56*G56)+(P56*G56)+(Q56*G56)+(R56*G56)+(S56*G56)+(T56*G56)+(U56*G56)+(V56*G56)+(W56*G56)+(X56*G56)</f>
        <v>0</v>
      </c>
      <c r="Z56" s="1022"/>
      <c r="AA56" s="1022"/>
      <c r="AB56" s="1019"/>
    </row>
    <row r="57" spans="1:29" s="42" customFormat="1" ht="21.75" customHeight="1">
      <c r="A57" s="1039"/>
      <c r="B57" s="1013"/>
      <c r="C57" s="540" t="s">
        <v>222</v>
      </c>
      <c r="D57" s="515"/>
      <c r="E57" s="515"/>
      <c r="F57" s="1477" t="s">
        <v>219</v>
      </c>
      <c r="G57" s="538"/>
      <c r="H57" s="513">
        <v>0</v>
      </c>
      <c r="I57" s="513">
        <v>0</v>
      </c>
      <c r="J57" s="513">
        <v>0</v>
      </c>
      <c r="K57" s="513">
        <v>0</v>
      </c>
      <c r="L57" s="513">
        <v>0</v>
      </c>
      <c r="M57" s="513">
        <v>0</v>
      </c>
      <c r="N57" s="513">
        <v>0</v>
      </c>
      <c r="O57" s="513">
        <v>0</v>
      </c>
      <c r="P57" s="513">
        <v>0</v>
      </c>
      <c r="Q57" s="513">
        <v>0</v>
      </c>
      <c r="R57" s="513">
        <v>0</v>
      </c>
      <c r="S57" s="513">
        <v>0</v>
      </c>
      <c r="T57" s="513">
        <v>0</v>
      </c>
      <c r="U57" s="513">
        <v>0</v>
      </c>
      <c r="V57" s="513">
        <v>0</v>
      </c>
      <c r="W57" s="513">
        <v>0</v>
      </c>
      <c r="X57" s="513">
        <v>0</v>
      </c>
      <c r="Y57" s="526">
        <f t="shared" ref="Y57:Y59" si="14">SUM(H57:X57)</f>
        <v>0</v>
      </c>
      <c r="Z57" s="1022"/>
      <c r="AA57" s="1022"/>
      <c r="AB57" s="1019"/>
    </row>
    <row r="58" spans="1:29" s="42" customFormat="1" ht="21.75" customHeight="1">
      <c r="A58" s="1039"/>
      <c r="B58" s="1013"/>
      <c r="C58" s="540" t="s">
        <v>74</v>
      </c>
      <c r="D58" s="515"/>
      <c r="E58" s="515"/>
      <c r="F58" s="1477" t="s">
        <v>219</v>
      </c>
      <c r="G58" s="538"/>
      <c r="H58" s="513">
        <v>0</v>
      </c>
      <c r="I58" s="513">
        <v>0</v>
      </c>
      <c r="J58" s="513">
        <v>0</v>
      </c>
      <c r="K58" s="513">
        <v>0</v>
      </c>
      <c r="L58" s="513">
        <v>0</v>
      </c>
      <c r="M58" s="513">
        <v>0</v>
      </c>
      <c r="N58" s="513">
        <v>0</v>
      </c>
      <c r="O58" s="513">
        <v>0</v>
      </c>
      <c r="P58" s="513">
        <v>0</v>
      </c>
      <c r="Q58" s="513">
        <v>0</v>
      </c>
      <c r="R58" s="513">
        <v>0</v>
      </c>
      <c r="S58" s="513">
        <v>0</v>
      </c>
      <c r="T58" s="513">
        <v>0</v>
      </c>
      <c r="U58" s="513">
        <v>0</v>
      </c>
      <c r="V58" s="513">
        <v>0</v>
      </c>
      <c r="W58" s="513">
        <v>0</v>
      </c>
      <c r="X58" s="513">
        <v>0</v>
      </c>
      <c r="Y58" s="526">
        <f t="shared" si="14"/>
        <v>0</v>
      </c>
      <c r="Z58" s="1022"/>
      <c r="AA58" s="1022"/>
      <c r="AB58" s="1019"/>
    </row>
    <row r="59" spans="1:29" s="42" customFormat="1" ht="31.5" customHeight="1">
      <c r="A59" s="1039"/>
      <c r="B59" s="1013"/>
      <c r="C59" s="541" t="s">
        <v>223</v>
      </c>
      <c r="D59" s="515"/>
      <c r="E59" s="515"/>
      <c r="F59" s="1476"/>
      <c r="G59" s="538"/>
      <c r="H59" s="513">
        <v>0</v>
      </c>
      <c r="I59" s="513">
        <v>0</v>
      </c>
      <c r="J59" s="513">
        <v>0</v>
      </c>
      <c r="K59" s="513">
        <v>0</v>
      </c>
      <c r="L59" s="513">
        <v>0</v>
      </c>
      <c r="M59" s="513">
        <v>0</v>
      </c>
      <c r="N59" s="513">
        <v>0</v>
      </c>
      <c r="O59" s="513">
        <v>0</v>
      </c>
      <c r="P59" s="513">
        <v>0</v>
      </c>
      <c r="Q59" s="513">
        <v>0</v>
      </c>
      <c r="R59" s="513">
        <v>0</v>
      </c>
      <c r="S59" s="513">
        <v>0</v>
      </c>
      <c r="T59" s="513">
        <v>0</v>
      </c>
      <c r="U59" s="513">
        <v>0</v>
      </c>
      <c r="V59" s="513">
        <v>0</v>
      </c>
      <c r="W59" s="513">
        <v>0</v>
      </c>
      <c r="X59" s="513">
        <v>0</v>
      </c>
      <c r="Y59" s="526">
        <f t="shared" si="14"/>
        <v>0</v>
      </c>
      <c r="Z59" s="1022"/>
      <c r="AA59" s="1022"/>
      <c r="AB59" s="1019"/>
    </row>
    <row r="60" spans="1:29" s="42" customFormat="1" ht="31.5" customHeight="1" thickBot="1">
      <c r="A60" s="1042"/>
      <c r="B60" s="1014"/>
      <c r="C60" s="542" t="s">
        <v>223</v>
      </c>
      <c r="D60" s="518"/>
      <c r="E60" s="518"/>
      <c r="F60" s="1479"/>
      <c r="G60" s="539"/>
      <c r="H60" s="519">
        <v>0</v>
      </c>
      <c r="I60" s="519">
        <v>0</v>
      </c>
      <c r="J60" s="519">
        <v>0</v>
      </c>
      <c r="K60" s="519">
        <v>0</v>
      </c>
      <c r="L60" s="519">
        <v>0</v>
      </c>
      <c r="M60" s="519">
        <v>0</v>
      </c>
      <c r="N60" s="519">
        <v>0</v>
      </c>
      <c r="O60" s="519">
        <v>0</v>
      </c>
      <c r="P60" s="519">
        <v>0</v>
      </c>
      <c r="Q60" s="519">
        <v>0</v>
      </c>
      <c r="R60" s="519">
        <v>0</v>
      </c>
      <c r="S60" s="519">
        <v>0</v>
      </c>
      <c r="T60" s="519">
        <v>0</v>
      </c>
      <c r="U60" s="519">
        <v>0</v>
      </c>
      <c r="V60" s="519">
        <v>0</v>
      </c>
      <c r="W60" s="519">
        <v>0</v>
      </c>
      <c r="X60" s="519">
        <v>0</v>
      </c>
      <c r="Y60" s="527">
        <f>SUM(H60:X60)</f>
        <v>0</v>
      </c>
      <c r="Z60" s="1023"/>
      <c r="AA60" s="1023"/>
      <c r="AB60" s="1020"/>
    </row>
    <row r="61" spans="1:29" ht="17.149999999999999" customHeight="1">
      <c r="A61" s="1038" t="s">
        <v>215</v>
      </c>
      <c r="B61" s="1015">
        <f>'3. DEPLOYED LABOR SUMMARY 1 '!D28</f>
        <v>0</v>
      </c>
      <c r="C61" s="1036" t="s">
        <v>224</v>
      </c>
      <c r="D61" s="516"/>
      <c r="E61" s="516"/>
      <c r="F61" s="1482" t="s">
        <v>225</v>
      </c>
      <c r="G61" s="537"/>
      <c r="H61" s="1487">
        <v>0</v>
      </c>
      <c r="I61" s="1487">
        <v>0</v>
      </c>
      <c r="J61" s="1487">
        <v>0</v>
      </c>
      <c r="K61" s="1487">
        <v>0</v>
      </c>
      <c r="L61" s="1487">
        <v>0</v>
      </c>
      <c r="M61" s="1487">
        <v>0</v>
      </c>
      <c r="N61" s="1487">
        <v>0</v>
      </c>
      <c r="O61" s="1487">
        <v>0</v>
      </c>
      <c r="P61" s="1487">
        <v>0</v>
      </c>
      <c r="Q61" s="1487">
        <v>0</v>
      </c>
      <c r="R61" s="1487">
        <v>0</v>
      </c>
      <c r="S61" s="1487">
        <v>0</v>
      </c>
      <c r="T61" s="1487">
        <v>0</v>
      </c>
      <c r="U61" s="1487">
        <v>0</v>
      </c>
      <c r="V61" s="1487">
        <v>0</v>
      </c>
      <c r="W61" s="1487">
        <v>0</v>
      </c>
      <c r="X61" s="1487">
        <v>0</v>
      </c>
      <c r="Y61" s="1006">
        <f>SUM(H61:X65)</f>
        <v>0</v>
      </c>
      <c r="Z61" s="1493">
        <v>0</v>
      </c>
      <c r="AA61" s="1493">
        <v>0</v>
      </c>
      <c r="AB61" s="1018">
        <f t="shared" ref="AB61" si="15">SUM(Y61+Y62+Y63+Y64+Y65+Y66+Y67+Y68+Y69+Y70+Y71+Y72)</f>
        <v>0</v>
      </c>
      <c r="AC61" s="48"/>
    </row>
    <row r="62" spans="1:29" ht="17.149999999999999" customHeight="1">
      <c r="A62" s="1039"/>
      <c r="B62" s="1013"/>
      <c r="C62" s="1037"/>
      <c r="D62" s="515"/>
      <c r="E62" s="515"/>
      <c r="F62" s="1483" t="s">
        <v>226</v>
      </c>
      <c r="G62" s="538"/>
      <c r="H62" s="1488">
        <v>0</v>
      </c>
      <c r="I62" s="1488">
        <v>0</v>
      </c>
      <c r="J62" s="1488">
        <v>0</v>
      </c>
      <c r="K62" s="1488">
        <v>0</v>
      </c>
      <c r="L62" s="1488">
        <v>0</v>
      </c>
      <c r="M62" s="1488">
        <v>0</v>
      </c>
      <c r="N62" s="1488">
        <v>0</v>
      </c>
      <c r="O62" s="1488">
        <v>0</v>
      </c>
      <c r="P62" s="1488">
        <v>0</v>
      </c>
      <c r="Q62" s="1488">
        <v>0</v>
      </c>
      <c r="R62" s="1488">
        <v>0</v>
      </c>
      <c r="S62" s="1488">
        <v>0</v>
      </c>
      <c r="T62" s="1488">
        <v>0</v>
      </c>
      <c r="U62" s="1488">
        <v>0</v>
      </c>
      <c r="V62" s="1488">
        <v>0</v>
      </c>
      <c r="W62" s="1488">
        <v>0</v>
      </c>
      <c r="X62" s="1488">
        <v>0</v>
      </c>
      <c r="Y62" s="1007">
        <f t="shared" ref="Y62:Y66" si="16">SUM(H62:X62)</f>
        <v>0</v>
      </c>
      <c r="Z62" s="1494"/>
      <c r="AA62" s="1494"/>
      <c r="AB62" s="1019"/>
    </row>
    <row r="63" spans="1:29" ht="17.149999999999999" customHeight="1">
      <c r="A63" s="1039"/>
      <c r="B63" s="1013"/>
      <c r="C63" s="1037"/>
      <c r="D63" s="515"/>
      <c r="E63" s="515"/>
      <c r="F63" s="1483" t="s">
        <v>227</v>
      </c>
      <c r="G63" s="538"/>
      <c r="H63" s="1488">
        <v>0</v>
      </c>
      <c r="I63" s="1488">
        <v>0</v>
      </c>
      <c r="J63" s="1488">
        <v>0</v>
      </c>
      <c r="K63" s="1488">
        <v>0</v>
      </c>
      <c r="L63" s="1488">
        <v>0</v>
      </c>
      <c r="M63" s="1488">
        <v>0</v>
      </c>
      <c r="N63" s="1488">
        <v>0</v>
      </c>
      <c r="O63" s="1488">
        <v>0</v>
      </c>
      <c r="P63" s="1488">
        <v>0</v>
      </c>
      <c r="Q63" s="1488">
        <v>0</v>
      </c>
      <c r="R63" s="1488">
        <v>0</v>
      </c>
      <c r="S63" s="1488">
        <v>0</v>
      </c>
      <c r="T63" s="1488">
        <v>0</v>
      </c>
      <c r="U63" s="1488">
        <v>0</v>
      </c>
      <c r="V63" s="1488">
        <v>0</v>
      </c>
      <c r="W63" s="1488">
        <v>0</v>
      </c>
      <c r="X63" s="1488">
        <v>0</v>
      </c>
      <c r="Y63" s="1007">
        <f t="shared" si="16"/>
        <v>0</v>
      </c>
      <c r="Z63" s="1494"/>
      <c r="AA63" s="1494"/>
      <c r="AB63" s="1019"/>
    </row>
    <row r="64" spans="1:29" ht="17.149999999999999" customHeight="1">
      <c r="A64" s="1039"/>
      <c r="B64" s="1013"/>
      <c r="C64" s="1037"/>
      <c r="D64" s="515"/>
      <c r="E64" s="515"/>
      <c r="F64" s="1483" t="s">
        <v>228</v>
      </c>
      <c r="G64" s="538"/>
      <c r="H64" s="1488">
        <v>0</v>
      </c>
      <c r="I64" s="1488">
        <v>0</v>
      </c>
      <c r="J64" s="1488">
        <v>0</v>
      </c>
      <c r="K64" s="1488">
        <v>0</v>
      </c>
      <c r="L64" s="1488">
        <v>0</v>
      </c>
      <c r="M64" s="1488">
        <v>0</v>
      </c>
      <c r="N64" s="1488">
        <v>0</v>
      </c>
      <c r="O64" s="1488">
        <v>0</v>
      </c>
      <c r="P64" s="1488">
        <v>0</v>
      </c>
      <c r="Q64" s="1488">
        <v>0</v>
      </c>
      <c r="R64" s="1488">
        <v>0</v>
      </c>
      <c r="S64" s="1488">
        <v>0</v>
      </c>
      <c r="T64" s="1488">
        <v>0</v>
      </c>
      <c r="U64" s="1488">
        <v>0</v>
      </c>
      <c r="V64" s="1488">
        <v>0</v>
      </c>
      <c r="W64" s="1488">
        <v>0</v>
      </c>
      <c r="X64" s="1488">
        <v>0</v>
      </c>
      <c r="Y64" s="1007">
        <f t="shared" si="16"/>
        <v>0</v>
      </c>
      <c r="Z64" s="1494"/>
      <c r="AA64" s="1494"/>
      <c r="AB64" s="1019"/>
    </row>
    <row r="65" spans="1:28" ht="17.5" customHeight="1">
      <c r="A65" s="1039"/>
      <c r="B65" s="1013"/>
      <c r="C65" s="1037"/>
      <c r="D65" s="515"/>
      <c r="E65" s="515"/>
      <c r="F65" s="1483" t="s">
        <v>229</v>
      </c>
      <c r="G65" s="538"/>
      <c r="H65" s="1488">
        <v>0</v>
      </c>
      <c r="I65" s="1488">
        <v>0</v>
      </c>
      <c r="J65" s="1488">
        <v>0</v>
      </c>
      <c r="K65" s="1488">
        <v>0</v>
      </c>
      <c r="L65" s="1488">
        <v>0</v>
      </c>
      <c r="M65" s="1488">
        <v>0</v>
      </c>
      <c r="N65" s="1488">
        <v>0</v>
      </c>
      <c r="O65" s="1488">
        <v>0</v>
      </c>
      <c r="P65" s="1488">
        <v>0</v>
      </c>
      <c r="Q65" s="1488">
        <v>0</v>
      </c>
      <c r="R65" s="1488">
        <v>0</v>
      </c>
      <c r="S65" s="1488">
        <v>0</v>
      </c>
      <c r="T65" s="1488">
        <v>0</v>
      </c>
      <c r="U65" s="1488">
        <v>0</v>
      </c>
      <c r="V65" s="1488">
        <v>0</v>
      </c>
      <c r="W65" s="1488">
        <v>0</v>
      </c>
      <c r="X65" s="1488">
        <v>0</v>
      </c>
      <c r="Y65" s="1008">
        <f t="shared" si="16"/>
        <v>0</v>
      </c>
      <c r="Z65" s="1494"/>
      <c r="AA65" s="1494"/>
      <c r="AB65" s="1019"/>
    </row>
    <row r="66" spans="1:28" ht="31">
      <c r="A66" s="1040"/>
      <c r="B66" s="1016"/>
      <c r="C66" s="541" t="s">
        <v>216</v>
      </c>
      <c r="D66" s="521"/>
      <c r="E66" s="521"/>
      <c r="F66" s="1484" t="s">
        <v>217</v>
      </c>
      <c r="G66" s="538"/>
      <c r="H66" s="1488">
        <v>0</v>
      </c>
      <c r="I66" s="1488">
        <v>0</v>
      </c>
      <c r="J66" s="1488">
        <v>0</v>
      </c>
      <c r="K66" s="1488">
        <v>0</v>
      </c>
      <c r="L66" s="1488">
        <v>0</v>
      </c>
      <c r="M66" s="1488">
        <v>0</v>
      </c>
      <c r="N66" s="1488">
        <v>0</v>
      </c>
      <c r="O66" s="1488">
        <v>0</v>
      </c>
      <c r="P66" s="1488">
        <v>0</v>
      </c>
      <c r="Q66" s="1488">
        <v>0</v>
      </c>
      <c r="R66" s="1488">
        <v>0</v>
      </c>
      <c r="S66" s="1488">
        <v>0</v>
      </c>
      <c r="T66" s="1488">
        <v>0</v>
      </c>
      <c r="U66" s="1488">
        <v>0</v>
      </c>
      <c r="V66" s="1488">
        <v>0</v>
      </c>
      <c r="W66" s="1488">
        <v>0</v>
      </c>
      <c r="X66" s="1488">
        <v>0</v>
      </c>
      <c r="Y66" s="526">
        <f t="shared" si="16"/>
        <v>0</v>
      </c>
      <c r="Z66" s="1494"/>
      <c r="AA66" s="1494"/>
      <c r="AB66" s="1019"/>
    </row>
    <row r="67" spans="1:28" ht="18">
      <c r="A67" s="1041" t="s">
        <v>218</v>
      </c>
      <c r="B67" s="1012">
        <f>'3. DEPLOYED LABOR SUMMARY 1 '!D29</f>
        <v>0</v>
      </c>
      <c r="C67" s="540" t="s">
        <v>231</v>
      </c>
      <c r="D67" s="515"/>
      <c r="E67" s="515"/>
      <c r="F67" s="1484" t="s">
        <v>219</v>
      </c>
      <c r="G67" s="538"/>
      <c r="H67" s="1488">
        <v>0</v>
      </c>
      <c r="I67" s="1488">
        <v>0</v>
      </c>
      <c r="J67" s="1488">
        <v>0</v>
      </c>
      <c r="K67" s="1488">
        <v>0</v>
      </c>
      <c r="L67" s="1488">
        <v>0</v>
      </c>
      <c r="M67" s="1488">
        <v>0</v>
      </c>
      <c r="N67" s="1488">
        <v>0</v>
      </c>
      <c r="O67" s="1488">
        <v>0</v>
      </c>
      <c r="P67" s="1488">
        <v>0</v>
      </c>
      <c r="Q67" s="1488">
        <v>0</v>
      </c>
      <c r="R67" s="1488">
        <v>0</v>
      </c>
      <c r="S67" s="1488">
        <v>0</v>
      </c>
      <c r="T67" s="1488">
        <v>0</v>
      </c>
      <c r="U67" s="1488">
        <v>0</v>
      </c>
      <c r="V67" s="1488">
        <v>0</v>
      </c>
      <c r="W67" s="1488">
        <v>0</v>
      </c>
      <c r="X67" s="1488">
        <v>0</v>
      </c>
      <c r="Y67" s="526">
        <f>H67</f>
        <v>0</v>
      </c>
      <c r="Z67" s="1494"/>
      <c r="AA67" s="1494"/>
      <c r="AB67" s="1019"/>
    </row>
    <row r="68" spans="1:28" ht="53">
      <c r="A68" s="1039"/>
      <c r="B68" s="1013"/>
      <c r="C68" s="540" t="s">
        <v>220</v>
      </c>
      <c r="D68" s="515"/>
      <c r="E68" s="515"/>
      <c r="F68" s="1485" t="s">
        <v>221</v>
      </c>
      <c r="G68" s="1492">
        <v>0.72499999999999998</v>
      </c>
      <c r="H68" s="1489"/>
      <c r="I68" s="1489"/>
      <c r="J68" s="1489"/>
      <c r="K68" s="1489"/>
      <c r="L68" s="1489"/>
      <c r="M68" s="1489"/>
      <c r="N68" s="1489"/>
      <c r="O68" s="1489"/>
      <c r="P68" s="1489"/>
      <c r="Q68" s="1489"/>
      <c r="R68" s="1489"/>
      <c r="S68" s="1489"/>
      <c r="T68" s="1489"/>
      <c r="U68" s="1489"/>
      <c r="V68" s="1490"/>
      <c r="W68" s="1490"/>
      <c r="X68" s="1490"/>
      <c r="Y68" s="526">
        <f>(G68*H68)+(I68*G68)+(J68*G68)+(K68*G68)+(L68*G68)+(M68*G68)+(N68*G68)+(O68*G68)+(P68*G68)+(Q68*G68)+(R68*G68)+(S68*G68)+(T68*G68)+(U68*G68)+(V68*G68)+(W68*G68)+(X68*G68)</f>
        <v>0</v>
      </c>
      <c r="Z68" s="1494"/>
      <c r="AA68" s="1494"/>
      <c r="AB68" s="1019"/>
    </row>
    <row r="69" spans="1:28" ht="18">
      <c r="A69" s="1039"/>
      <c r="B69" s="1013"/>
      <c r="C69" s="540" t="s">
        <v>222</v>
      </c>
      <c r="D69" s="515"/>
      <c r="E69" s="515"/>
      <c r="F69" s="1484" t="s">
        <v>219</v>
      </c>
      <c r="G69" s="538"/>
      <c r="H69" s="1488">
        <v>0</v>
      </c>
      <c r="I69" s="1488">
        <v>0</v>
      </c>
      <c r="J69" s="1488">
        <v>0</v>
      </c>
      <c r="K69" s="1488">
        <v>0</v>
      </c>
      <c r="L69" s="1488">
        <v>0</v>
      </c>
      <c r="M69" s="1488">
        <v>0</v>
      </c>
      <c r="N69" s="1488">
        <v>0</v>
      </c>
      <c r="O69" s="1488">
        <v>0</v>
      </c>
      <c r="P69" s="1488">
        <v>0</v>
      </c>
      <c r="Q69" s="1488">
        <v>0</v>
      </c>
      <c r="R69" s="1488">
        <v>0</v>
      </c>
      <c r="S69" s="1488">
        <v>0</v>
      </c>
      <c r="T69" s="1488">
        <v>0</v>
      </c>
      <c r="U69" s="1488">
        <v>0</v>
      </c>
      <c r="V69" s="1488">
        <v>0</v>
      </c>
      <c r="W69" s="1488">
        <v>0</v>
      </c>
      <c r="X69" s="1488">
        <v>0</v>
      </c>
      <c r="Y69" s="526">
        <f t="shared" ref="Y69:Y71" si="17">SUM(H69:X69)</f>
        <v>0</v>
      </c>
      <c r="Z69" s="1494"/>
      <c r="AA69" s="1494"/>
      <c r="AB69" s="1019"/>
    </row>
    <row r="70" spans="1:28" ht="18">
      <c r="A70" s="1039"/>
      <c r="B70" s="1013"/>
      <c r="C70" s="540" t="s">
        <v>74</v>
      </c>
      <c r="D70" s="515"/>
      <c r="E70" s="515"/>
      <c r="F70" s="1484" t="s">
        <v>219</v>
      </c>
      <c r="G70" s="538"/>
      <c r="H70" s="1488">
        <v>0</v>
      </c>
      <c r="I70" s="1488">
        <v>0</v>
      </c>
      <c r="J70" s="1488">
        <v>0</v>
      </c>
      <c r="K70" s="1488">
        <v>0</v>
      </c>
      <c r="L70" s="1488">
        <v>0</v>
      </c>
      <c r="M70" s="1488">
        <v>0</v>
      </c>
      <c r="N70" s="1488">
        <v>0</v>
      </c>
      <c r="O70" s="1488">
        <v>0</v>
      </c>
      <c r="P70" s="1488">
        <v>0</v>
      </c>
      <c r="Q70" s="1488">
        <v>0</v>
      </c>
      <c r="R70" s="1488">
        <v>0</v>
      </c>
      <c r="S70" s="1488">
        <v>0</v>
      </c>
      <c r="T70" s="1488">
        <v>0</v>
      </c>
      <c r="U70" s="1488">
        <v>0</v>
      </c>
      <c r="V70" s="1488">
        <v>0</v>
      </c>
      <c r="W70" s="1488">
        <v>0</v>
      </c>
      <c r="X70" s="1488">
        <v>0</v>
      </c>
      <c r="Y70" s="526">
        <f t="shared" si="17"/>
        <v>0</v>
      </c>
      <c r="Z70" s="1494"/>
      <c r="AA70" s="1494"/>
      <c r="AB70" s="1019"/>
    </row>
    <row r="71" spans="1:28" ht="29.5" customHeight="1">
      <c r="A71" s="1039"/>
      <c r="B71" s="1013"/>
      <c r="C71" s="541" t="s">
        <v>223</v>
      </c>
      <c r="D71" s="515"/>
      <c r="E71" s="515"/>
      <c r="F71" s="1483"/>
      <c r="G71" s="538"/>
      <c r="H71" s="1488">
        <v>0</v>
      </c>
      <c r="I71" s="1488">
        <v>0</v>
      </c>
      <c r="J71" s="1488">
        <v>0</v>
      </c>
      <c r="K71" s="1488">
        <v>0</v>
      </c>
      <c r="L71" s="1488">
        <v>0</v>
      </c>
      <c r="M71" s="1488">
        <v>0</v>
      </c>
      <c r="N71" s="1488">
        <v>0</v>
      </c>
      <c r="O71" s="1488">
        <v>0</v>
      </c>
      <c r="P71" s="1488">
        <v>0</v>
      </c>
      <c r="Q71" s="1488">
        <v>0</v>
      </c>
      <c r="R71" s="1488">
        <v>0</v>
      </c>
      <c r="S71" s="1488">
        <v>0</v>
      </c>
      <c r="T71" s="1488">
        <v>0</v>
      </c>
      <c r="U71" s="1488">
        <v>0</v>
      </c>
      <c r="V71" s="1488">
        <v>0</v>
      </c>
      <c r="W71" s="1488">
        <v>0</v>
      </c>
      <c r="X71" s="1488">
        <v>0</v>
      </c>
      <c r="Y71" s="526">
        <f t="shared" si="17"/>
        <v>0</v>
      </c>
      <c r="Z71" s="1494"/>
      <c r="AA71" s="1494"/>
      <c r="AB71" s="1019"/>
    </row>
    <row r="72" spans="1:28" ht="33.5" customHeight="1" thickBot="1">
      <c r="A72" s="1042"/>
      <c r="B72" s="1014"/>
      <c r="C72" s="542" t="s">
        <v>223</v>
      </c>
      <c r="D72" s="518"/>
      <c r="E72" s="518"/>
      <c r="F72" s="1486"/>
      <c r="G72" s="539"/>
      <c r="H72" s="1491">
        <v>0</v>
      </c>
      <c r="I72" s="1491">
        <v>0</v>
      </c>
      <c r="J72" s="1491">
        <v>0</v>
      </c>
      <c r="K72" s="1491">
        <v>0</v>
      </c>
      <c r="L72" s="1491">
        <v>0</v>
      </c>
      <c r="M72" s="1491">
        <v>0</v>
      </c>
      <c r="N72" s="1491">
        <v>0</v>
      </c>
      <c r="O72" s="1491">
        <v>0</v>
      </c>
      <c r="P72" s="1491">
        <v>0</v>
      </c>
      <c r="Q72" s="1491">
        <v>0</v>
      </c>
      <c r="R72" s="1491">
        <v>0</v>
      </c>
      <c r="S72" s="1491">
        <v>0</v>
      </c>
      <c r="T72" s="1491">
        <v>0</v>
      </c>
      <c r="U72" s="1491">
        <v>0</v>
      </c>
      <c r="V72" s="1491">
        <v>0</v>
      </c>
      <c r="W72" s="1491">
        <v>0</v>
      </c>
      <c r="X72" s="1491">
        <v>0</v>
      </c>
      <c r="Y72" s="527">
        <f>SUM(H72:X72)</f>
        <v>0</v>
      </c>
      <c r="Z72" s="1495"/>
      <c r="AA72" s="1495"/>
      <c r="AB72" s="1020"/>
    </row>
    <row r="73" spans="1:28" ht="18">
      <c r="A73" s="1038" t="s">
        <v>215</v>
      </c>
      <c r="B73" s="1015">
        <f>'3. DEPLOYED LABOR SUMMARY 1 '!D32</f>
        <v>0</v>
      </c>
      <c r="C73" s="1036" t="s">
        <v>224</v>
      </c>
      <c r="D73" s="516"/>
      <c r="E73" s="516"/>
      <c r="F73" s="1475" t="s">
        <v>225</v>
      </c>
      <c r="G73" s="537"/>
      <c r="H73" s="517">
        <v>0</v>
      </c>
      <c r="I73" s="517">
        <v>0</v>
      </c>
      <c r="J73" s="517">
        <v>0</v>
      </c>
      <c r="K73" s="517">
        <v>0</v>
      </c>
      <c r="L73" s="517">
        <v>0</v>
      </c>
      <c r="M73" s="517">
        <v>0</v>
      </c>
      <c r="N73" s="517">
        <v>0</v>
      </c>
      <c r="O73" s="517">
        <v>0</v>
      </c>
      <c r="P73" s="517">
        <v>0</v>
      </c>
      <c r="Q73" s="517">
        <v>0</v>
      </c>
      <c r="R73" s="517">
        <v>0</v>
      </c>
      <c r="S73" s="517">
        <v>0</v>
      </c>
      <c r="T73" s="517">
        <v>0</v>
      </c>
      <c r="U73" s="517">
        <v>0</v>
      </c>
      <c r="V73" s="517">
        <v>0</v>
      </c>
      <c r="W73" s="517">
        <v>0</v>
      </c>
      <c r="X73" s="517">
        <v>0</v>
      </c>
      <c r="Y73" s="1006">
        <f>SUM(H73:X77)</f>
        <v>0</v>
      </c>
      <c r="Z73" s="1021">
        <v>0</v>
      </c>
      <c r="AA73" s="1021">
        <v>0</v>
      </c>
      <c r="AB73" s="1018">
        <f t="shared" ref="AB73" si="18">SUM(Y73+Y74+Y75+Y76+Y77+Y78+Y79+Y80+Y81+Y82+Y83+Y84)</f>
        <v>0</v>
      </c>
    </row>
    <row r="74" spans="1:28" ht="18">
      <c r="A74" s="1039"/>
      <c r="B74" s="1013"/>
      <c r="C74" s="1037"/>
      <c r="D74" s="515"/>
      <c r="E74" s="515"/>
      <c r="F74" s="1476" t="s">
        <v>226</v>
      </c>
      <c r="G74" s="538"/>
      <c r="H74" s="513">
        <v>0</v>
      </c>
      <c r="I74" s="513">
        <v>0</v>
      </c>
      <c r="J74" s="513">
        <v>0</v>
      </c>
      <c r="K74" s="513">
        <v>0</v>
      </c>
      <c r="L74" s="513">
        <v>0</v>
      </c>
      <c r="M74" s="513">
        <v>0</v>
      </c>
      <c r="N74" s="513">
        <v>0</v>
      </c>
      <c r="O74" s="513">
        <v>0</v>
      </c>
      <c r="P74" s="513">
        <v>0</v>
      </c>
      <c r="Q74" s="513">
        <v>0</v>
      </c>
      <c r="R74" s="513">
        <v>0</v>
      </c>
      <c r="S74" s="513">
        <v>0</v>
      </c>
      <c r="T74" s="513">
        <v>0</v>
      </c>
      <c r="U74" s="513">
        <v>0</v>
      </c>
      <c r="V74" s="513">
        <v>0</v>
      </c>
      <c r="W74" s="513">
        <v>0</v>
      </c>
      <c r="X74" s="513">
        <v>0</v>
      </c>
      <c r="Y74" s="1007">
        <f t="shared" ref="Y74:Y78" si="19">SUM(H74:X74)</f>
        <v>0</v>
      </c>
      <c r="Z74" s="1022"/>
      <c r="AA74" s="1022"/>
      <c r="AB74" s="1019"/>
    </row>
    <row r="75" spans="1:28" ht="18">
      <c r="A75" s="1039"/>
      <c r="B75" s="1013"/>
      <c r="C75" s="1037"/>
      <c r="D75" s="515"/>
      <c r="E75" s="515"/>
      <c r="F75" s="1476" t="s">
        <v>227</v>
      </c>
      <c r="G75" s="538"/>
      <c r="H75" s="513">
        <v>0</v>
      </c>
      <c r="I75" s="513">
        <v>0</v>
      </c>
      <c r="J75" s="513">
        <v>0</v>
      </c>
      <c r="K75" s="513">
        <v>0</v>
      </c>
      <c r="L75" s="513">
        <v>0</v>
      </c>
      <c r="M75" s="513">
        <v>0</v>
      </c>
      <c r="N75" s="513">
        <v>0</v>
      </c>
      <c r="O75" s="513">
        <v>0</v>
      </c>
      <c r="P75" s="513">
        <v>0</v>
      </c>
      <c r="Q75" s="513">
        <v>0</v>
      </c>
      <c r="R75" s="513">
        <v>0</v>
      </c>
      <c r="S75" s="513">
        <v>0</v>
      </c>
      <c r="T75" s="513">
        <v>0</v>
      </c>
      <c r="U75" s="513">
        <v>0</v>
      </c>
      <c r="V75" s="513">
        <v>0</v>
      </c>
      <c r="W75" s="513">
        <v>0</v>
      </c>
      <c r="X75" s="513">
        <v>0</v>
      </c>
      <c r="Y75" s="1007">
        <f t="shared" si="19"/>
        <v>0</v>
      </c>
      <c r="Z75" s="1022"/>
      <c r="AA75" s="1022"/>
      <c r="AB75" s="1019"/>
    </row>
    <row r="76" spans="1:28" ht="18">
      <c r="A76" s="1039"/>
      <c r="B76" s="1013"/>
      <c r="C76" s="1037"/>
      <c r="D76" s="515"/>
      <c r="E76" s="515"/>
      <c r="F76" s="1476" t="s">
        <v>228</v>
      </c>
      <c r="G76" s="538"/>
      <c r="H76" s="513">
        <v>0</v>
      </c>
      <c r="I76" s="513">
        <v>0</v>
      </c>
      <c r="J76" s="513">
        <v>0</v>
      </c>
      <c r="K76" s="513">
        <v>0</v>
      </c>
      <c r="L76" s="513">
        <v>0</v>
      </c>
      <c r="M76" s="513">
        <v>0</v>
      </c>
      <c r="N76" s="513">
        <v>0</v>
      </c>
      <c r="O76" s="513">
        <v>0</v>
      </c>
      <c r="P76" s="513">
        <v>0</v>
      </c>
      <c r="Q76" s="513">
        <v>0</v>
      </c>
      <c r="R76" s="513">
        <v>0</v>
      </c>
      <c r="S76" s="513">
        <v>0</v>
      </c>
      <c r="T76" s="513">
        <v>0</v>
      </c>
      <c r="U76" s="513">
        <v>0</v>
      </c>
      <c r="V76" s="513">
        <v>0</v>
      </c>
      <c r="W76" s="513">
        <v>0</v>
      </c>
      <c r="X76" s="513">
        <v>0</v>
      </c>
      <c r="Y76" s="1007">
        <f t="shared" si="19"/>
        <v>0</v>
      </c>
      <c r="Z76" s="1022"/>
      <c r="AA76" s="1022"/>
      <c r="AB76" s="1019"/>
    </row>
    <row r="77" spans="1:28" ht="18">
      <c r="A77" s="1039"/>
      <c r="B77" s="1013"/>
      <c r="C77" s="1037"/>
      <c r="D77" s="515"/>
      <c r="E77" s="515"/>
      <c r="F77" s="1476" t="s">
        <v>229</v>
      </c>
      <c r="G77" s="538"/>
      <c r="H77" s="513">
        <v>0</v>
      </c>
      <c r="I77" s="513">
        <v>0</v>
      </c>
      <c r="J77" s="513">
        <v>0</v>
      </c>
      <c r="K77" s="513">
        <v>0</v>
      </c>
      <c r="L77" s="513">
        <v>0</v>
      </c>
      <c r="M77" s="513">
        <v>0</v>
      </c>
      <c r="N77" s="513">
        <v>0</v>
      </c>
      <c r="O77" s="513">
        <v>0</v>
      </c>
      <c r="P77" s="513">
        <v>0</v>
      </c>
      <c r="Q77" s="513">
        <v>0</v>
      </c>
      <c r="R77" s="513">
        <v>0</v>
      </c>
      <c r="S77" s="513">
        <v>0</v>
      </c>
      <c r="T77" s="513">
        <v>0</v>
      </c>
      <c r="U77" s="513">
        <v>0</v>
      </c>
      <c r="V77" s="513">
        <v>0</v>
      </c>
      <c r="W77" s="513">
        <v>0</v>
      </c>
      <c r="X77" s="513">
        <v>0</v>
      </c>
      <c r="Y77" s="1008">
        <f t="shared" si="19"/>
        <v>0</v>
      </c>
      <c r="Z77" s="1022"/>
      <c r="AA77" s="1022"/>
      <c r="AB77" s="1019"/>
    </row>
    <row r="78" spans="1:28" ht="31">
      <c r="A78" s="1040"/>
      <c r="B78" s="1016"/>
      <c r="C78" s="541" t="s">
        <v>216</v>
      </c>
      <c r="D78" s="521"/>
      <c r="E78" s="521"/>
      <c r="F78" s="1477" t="s">
        <v>217</v>
      </c>
      <c r="G78" s="538"/>
      <c r="H78" s="513">
        <v>0</v>
      </c>
      <c r="I78" s="513">
        <v>0</v>
      </c>
      <c r="J78" s="513">
        <v>0</v>
      </c>
      <c r="K78" s="513">
        <v>0</v>
      </c>
      <c r="L78" s="513">
        <v>0</v>
      </c>
      <c r="M78" s="513">
        <v>0</v>
      </c>
      <c r="N78" s="513">
        <v>0</v>
      </c>
      <c r="O78" s="513">
        <v>0</v>
      </c>
      <c r="P78" s="513">
        <v>0</v>
      </c>
      <c r="Q78" s="513">
        <v>0</v>
      </c>
      <c r="R78" s="513">
        <v>0</v>
      </c>
      <c r="S78" s="513">
        <v>0</v>
      </c>
      <c r="T78" s="513">
        <v>0</v>
      </c>
      <c r="U78" s="513">
        <v>0</v>
      </c>
      <c r="V78" s="513">
        <v>0</v>
      </c>
      <c r="W78" s="513">
        <v>0</v>
      </c>
      <c r="X78" s="513">
        <v>0</v>
      </c>
      <c r="Y78" s="526">
        <f t="shared" si="19"/>
        <v>0</v>
      </c>
      <c r="Z78" s="1022"/>
      <c r="AA78" s="1022"/>
      <c r="AB78" s="1019"/>
    </row>
    <row r="79" spans="1:28" ht="18">
      <c r="A79" s="1041" t="s">
        <v>218</v>
      </c>
      <c r="B79" s="1012">
        <f>'3. DEPLOYED LABOR SUMMARY 1 '!D33</f>
        <v>0</v>
      </c>
      <c r="C79" s="540" t="s">
        <v>231</v>
      </c>
      <c r="D79" s="515"/>
      <c r="E79" s="515"/>
      <c r="F79" s="1477" t="s">
        <v>219</v>
      </c>
      <c r="G79" s="538"/>
      <c r="H79" s="513">
        <v>0</v>
      </c>
      <c r="I79" s="513"/>
      <c r="J79" s="513"/>
      <c r="K79" s="513"/>
      <c r="L79" s="513"/>
      <c r="M79" s="513"/>
      <c r="N79" s="513"/>
      <c r="O79" s="513"/>
      <c r="P79" s="513"/>
      <c r="Q79" s="513"/>
      <c r="R79" s="513"/>
      <c r="S79" s="513"/>
      <c r="T79" s="513"/>
      <c r="U79" s="513"/>
      <c r="V79" s="1480"/>
      <c r="W79" s="1480"/>
      <c r="X79" s="1480"/>
      <c r="Y79" s="526">
        <f>H79</f>
        <v>0</v>
      </c>
      <c r="Z79" s="1022"/>
      <c r="AA79" s="1022"/>
      <c r="AB79" s="1019"/>
    </row>
    <row r="80" spans="1:28" ht="53">
      <c r="A80" s="1039"/>
      <c r="B80" s="1013"/>
      <c r="C80" s="540" t="s">
        <v>220</v>
      </c>
      <c r="D80" s="515"/>
      <c r="E80" s="515"/>
      <c r="F80" s="1478" t="s">
        <v>221</v>
      </c>
      <c r="G80" s="1481">
        <v>0.72499999999999998</v>
      </c>
      <c r="H80" s="529"/>
      <c r="I80" s="529"/>
      <c r="J80" s="529"/>
      <c r="K80" s="529"/>
      <c r="L80" s="529"/>
      <c r="M80" s="529"/>
      <c r="N80" s="529"/>
      <c r="O80" s="529"/>
      <c r="P80" s="529"/>
      <c r="Q80" s="529"/>
      <c r="R80" s="529"/>
      <c r="S80" s="529"/>
      <c r="T80" s="529"/>
      <c r="U80" s="529"/>
      <c r="V80" s="545"/>
      <c r="W80" s="545"/>
      <c r="X80" s="545"/>
      <c r="Y80" s="526">
        <f>(G80*H80)+(I80*G80)+(J80*G80)+(K80*G80)+(L80*G80)+(M80*G80)+(N80*G80)+(O80*G80)+(P80*G80)+(Q80*G80)+(R80*G80)+(S80*G80)+(T80*G80)+(U80*G80)+(V80*G80)+(W80*G80)+(X80*G80)</f>
        <v>0</v>
      </c>
      <c r="Z80" s="1022"/>
      <c r="AA80" s="1022"/>
      <c r="AB80" s="1019"/>
    </row>
    <row r="81" spans="1:28" ht="18">
      <c r="A81" s="1039"/>
      <c r="B81" s="1013"/>
      <c r="C81" s="540" t="s">
        <v>222</v>
      </c>
      <c r="D81" s="515"/>
      <c r="E81" s="515"/>
      <c r="F81" s="1477" t="s">
        <v>219</v>
      </c>
      <c r="G81" s="538"/>
      <c r="H81" s="513">
        <v>0</v>
      </c>
      <c r="I81" s="513">
        <v>0</v>
      </c>
      <c r="J81" s="513">
        <v>0</v>
      </c>
      <c r="K81" s="513">
        <v>0</v>
      </c>
      <c r="L81" s="513">
        <v>0</v>
      </c>
      <c r="M81" s="513">
        <v>0</v>
      </c>
      <c r="N81" s="513">
        <v>0</v>
      </c>
      <c r="O81" s="513">
        <v>0</v>
      </c>
      <c r="P81" s="513">
        <v>0</v>
      </c>
      <c r="Q81" s="513">
        <v>0</v>
      </c>
      <c r="R81" s="513">
        <v>0</v>
      </c>
      <c r="S81" s="513">
        <v>0</v>
      </c>
      <c r="T81" s="513">
        <v>0</v>
      </c>
      <c r="U81" s="513">
        <v>0</v>
      </c>
      <c r="V81" s="513">
        <v>0</v>
      </c>
      <c r="W81" s="513">
        <v>0</v>
      </c>
      <c r="X81" s="513">
        <v>0</v>
      </c>
      <c r="Y81" s="526">
        <f t="shared" ref="Y81:Y83" si="20">SUM(H81:X81)</f>
        <v>0</v>
      </c>
      <c r="Z81" s="1022"/>
      <c r="AA81" s="1022"/>
      <c r="AB81" s="1019"/>
    </row>
    <row r="82" spans="1:28" ht="18">
      <c r="A82" s="1039"/>
      <c r="B82" s="1013"/>
      <c r="C82" s="540" t="s">
        <v>74</v>
      </c>
      <c r="D82" s="515"/>
      <c r="E82" s="515"/>
      <c r="F82" s="1477" t="s">
        <v>219</v>
      </c>
      <c r="G82" s="538"/>
      <c r="H82" s="513">
        <v>0</v>
      </c>
      <c r="I82" s="513">
        <v>0</v>
      </c>
      <c r="J82" s="513">
        <v>0</v>
      </c>
      <c r="K82" s="513">
        <v>0</v>
      </c>
      <c r="L82" s="513">
        <v>0</v>
      </c>
      <c r="M82" s="513">
        <v>0</v>
      </c>
      <c r="N82" s="513">
        <v>0</v>
      </c>
      <c r="O82" s="513">
        <v>0</v>
      </c>
      <c r="P82" s="513">
        <v>0</v>
      </c>
      <c r="Q82" s="513">
        <v>0</v>
      </c>
      <c r="R82" s="513">
        <v>0</v>
      </c>
      <c r="S82" s="513">
        <v>0</v>
      </c>
      <c r="T82" s="513">
        <v>0</v>
      </c>
      <c r="U82" s="513">
        <v>0</v>
      </c>
      <c r="V82" s="513">
        <v>0</v>
      </c>
      <c r="W82" s="513">
        <v>0</v>
      </c>
      <c r="X82" s="513">
        <v>0</v>
      </c>
      <c r="Y82" s="526">
        <f t="shared" si="20"/>
        <v>0</v>
      </c>
      <c r="Z82" s="1022"/>
      <c r="AA82" s="1022"/>
      <c r="AB82" s="1019"/>
    </row>
    <row r="83" spans="1:28" ht="32" customHeight="1">
      <c r="A83" s="1039"/>
      <c r="B83" s="1013"/>
      <c r="C83" s="541" t="s">
        <v>223</v>
      </c>
      <c r="D83" s="515"/>
      <c r="E83" s="515"/>
      <c r="F83" s="1476"/>
      <c r="G83" s="538"/>
      <c r="H83" s="513">
        <v>0</v>
      </c>
      <c r="I83" s="513">
        <v>0</v>
      </c>
      <c r="J83" s="513">
        <v>0</v>
      </c>
      <c r="K83" s="513">
        <v>0</v>
      </c>
      <c r="L83" s="513">
        <v>0</v>
      </c>
      <c r="M83" s="513">
        <v>0</v>
      </c>
      <c r="N83" s="513">
        <v>0</v>
      </c>
      <c r="O83" s="513">
        <v>0</v>
      </c>
      <c r="P83" s="513">
        <v>0</v>
      </c>
      <c r="Q83" s="513">
        <v>0</v>
      </c>
      <c r="R83" s="513">
        <v>0</v>
      </c>
      <c r="S83" s="513">
        <v>0</v>
      </c>
      <c r="T83" s="513">
        <v>0</v>
      </c>
      <c r="U83" s="513">
        <v>0</v>
      </c>
      <c r="V83" s="513">
        <v>0</v>
      </c>
      <c r="W83" s="513">
        <v>0</v>
      </c>
      <c r="X83" s="513">
        <v>0</v>
      </c>
      <c r="Y83" s="526">
        <f t="shared" si="20"/>
        <v>0</v>
      </c>
      <c r="Z83" s="1022"/>
      <c r="AA83" s="1022"/>
      <c r="AB83" s="1019"/>
    </row>
    <row r="84" spans="1:28" ht="31" customHeight="1" thickBot="1">
      <c r="A84" s="1042"/>
      <c r="B84" s="1014"/>
      <c r="C84" s="542" t="s">
        <v>223</v>
      </c>
      <c r="D84" s="518"/>
      <c r="E84" s="518"/>
      <c r="F84" s="1479"/>
      <c r="G84" s="539"/>
      <c r="H84" s="519">
        <v>0</v>
      </c>
      <c r="I84" s="519">
        <v>0</v>
      </c>
      <c r="J84" s="519">
        <v>0</v>
      </c>
      <c r="K84" s="519">
        <v>0</v>
      </c>
      <c r="L84" s="519">
        <v>0</v>
      </c>
      <c r="M84" s="519">
        <v>0</v>
      </c>
      <c r="N84" s="519">
        <v>0</v>
      </c>
      <c r="O84" s="519">
        <v>0</v>
      </c>
      <c r="P84" s="519">
        <v>0</v>
      </c>
      <c r="Q84" s="519">
        <v>0</v>
      </c>
      <c r="R84" s="519">
        <v>0</v>
      </c>
      <c r="S84" s="519">
        <v>0</v>
      </c>
      <c r="T84" s="519">
        <v>0</v>
      </c>
      <c r="U84" s="519">
        <v>0</v>
      </c>
      <c r="V84" s="519">
        <v>0</v>
      </c>
      <c r="W84" s="519">
        <v>0</v>
      </c>
      <c r="X84" s="519">
        <v>0</v>
      </c>
      <c r="Y84" s="527">
        <f>SUM(H84:X84)</f>
        <v>0</v>
      </c>
      <c r="Z84" s="1023"/>
      <c r="AA84" s="1023"/>
      <c r="AB84" s="1020"/>
    </row>
    <row r="85" spans="1:28" ht="18">
      <c r="A85" s="1038" t="s">
        <v>215</v>
      </c>
      <c r="B85" s="1015">
        <f>'3. DEPLOYED LABOR SUMMARY 1 '!D36</f>
        <v>0</v>
      </c>
      <c r="C85" s="1036" t="s">
        <v>224</v>
      </c>
      <c r="D85" s="516"/>
      <c r="E85" s="516"/>
      <c r="F85" s="1482" t="s">
        <v>225</v>
      </c>
      <c r="G85" s="537"/>
      <c r="H85" s="1487">
        <v>0</v>
      </c>
      <c r="I85" s="1487">
        <v>0</v>
      </c>
      <c r="J85" s="1487">
        <v>0</v>
      </c>
      <c r="K85" s="1487">
        <v>0</v>
      </c>
      <c r="L85" s="1487">
        <v>0</v>
      </c>
      <c r="M85" s="1487">
        <v>0</v>
      </c>
      <c r="N85" s="1487">
        <v>0</v>
      </c>
      <c r="O85" s="1487">
        <v>0</v>
      </c>
      <c r="P85" s="1487">
        <v>0</v>
      </c>
      <c r="Q85" s="1487">
        <v>0</v>
      </c>
      <c r="R85" s="1487">
        <v>0</v>
      </c>
      <c r="S85" s="1487">
        <v>0</v>
      </c>
      <c r="T85" s="1487">
        <v>0</v>
      </c>
      <c r="U85" s="1487">
        <v>0</v>
      </c>
      <c r="V85" s="1487">
        <v>0</v>
      </c>
      <c r="W85" s="1487">
        <v>0</v>
      </c>
      <c r="X85" s="1487">
        <v>0</v>
      </c>
      <c r="Y85" s="1006">
        <f>SUM(H85:X89)</f>
        <v>0</v>
      </c>
      <c r="Z85" s="1493">
        <v>0</v>
      </c>
      <c r="AA85" s="1493">
        <v>0</v>
      </c>
      <c r="AB85" s="1018">
        <f t="shared" ref="AB85" si="21">SUM(Y85+Y86+Y87+Y88+Y89+Y90+Y91+Y92+Y93+Y94+Y95+Y96)</f>
        <v>0</v>
      </c>
    </row>
    <row r="86" spans="1:28" ht="18">
      <c r="A86" s="1039"/>
      <c r="B86" s="1013"/>
      <c r="C86" s="1037"/>
      <c r="D86" s="515"/>
      <c r="E86" s="515"/>
      <c r="F86" s="1483" t="s">
        <v>226</v>
      </c>
      <c r="G86" s="538"/>
      <c r="H86" s="1488">
        <v>0</v>
      </c>
      <c r="I86" s="1488">
        <v>0</v>
      </c>
      <c r="J86" s="1488">
        <v>0</v>
      </c>
      <c r="K86" s="1488">
        <v>0</v>
      </c>
      <c r="L86" s="1488">
        <v>0</v>
      </c>
      <c r="M86" s="1488">
        <v>0</v>
      </c>
      <c r="N86" s="1488">
        <v>0</v>
      </c>
      <c r="O86" s="1488">
        <v>0</v>
      </c>
      <c r="P86" s="1488">
        <v>0</v>
      </c>
      <c r="Q86" s="1488">
        <v>0</v>
      </c>
      <c r="R86" s="1488">
        <v>0</v>
      </c>
      <c r="S86" s="1488">
        <v>0</v>
      </c>
      <c r="T86" s="1488">
        <v>0</v>
      </c>
      <c r="U86" s="1488">
        <v>0</v>
      </c>
      <c r="V86" s="1488">
        <v>0</v>
      </c>
      <c r="W86" s="1488">
        <v>0</v>
      </c>
      <c r="X86" s="1488">
        <v>0</v>
      </c>
      <c r="Y86" s="1007">
        <f t="shared" ref="Y86:Y90" si="22">SUM(H86:X86)</f>
        <v>0</v>
      </c>
      <c r="Z86" s="1494"/>
      <c r="AA86" s="1494"/>
      <c r="AB86" s="1019"/>
    </row>
    <row r="87" spans="1:28" ht="18">
      <c r="A87" s="1039"/>
      <c r="B87" s="1013"/>
      <c r="C87" s="1037"/>
      <c r="D87" s="515"/>
      <c r="E87" s="515"/>
      <c r="F87" s="1483" t="s">
        <v>227</v>
      </c>
      <c r="G87" s="538"/>
      <c r="H87" s="1488">
        <v>0</v>
      </c>
      <c r="I87" s="1488">
        <v>0</v>
      </c>
      <c r="J87" s="1488">
        <v>0</v>
      </c>
      <c r="K87" s="1488">
        <v>0</v>
      </c>
      <c r="L87" s="1488">
        <v>0</v>
      </c>
      <c r="M87" s="1488">
        <v>0</v>
      </c>
      <c r="N87" s="1488">
        <v>0</v>
      </c>
      <c r="O87" s="1488">
        <v>0</v>
      </c>
      <c r="P87" s="1488">
        <v>0</v>
      </c>
      <c r="Q87" s="1488">
        <v>0</v>
      </c>
      <c r="R87" s="1488">
        <v>0</v>
      </c>
      <c r="S87" s="1488">
        <v>0</v>
      </c>
      <c r="T87" s="1488">
        <v>0</v>
      </c>
      <c r="U87" s="1488">
        <v>0</v>
      </c>
      <c r="V87" s="1488">
        <v>0</v>
      </c>
      <c r="W87" s="1488">
        <v>0</v>
      </c>
      <c r="X87" s="1488">
        <v>0</v>
      </c>
      <c r="Y87" s="1007">
        <f t="shared" si="22"/>
        <v>0</v>
      </c>
      <c r="Z87" s="1494"/>
      <c r="AA87" s="1494"/>
      <c r="AB87" s="1019"/>
    </row>
    <row r="88" spans="1:28" ht="18">
      <c r="A88" s="1039"/>
      <c r="B88" s="1013"/>
      <c r="C88" s="1037"/>
      <c r="D88" s="515"/>
      <c r="E88" s="515"/>
      <c r="F88" s="1483" t="s">
        <v>228</v>
      </c>
      <c r="G88" s="538"/>
      <c r="H88" s="1488">
        <v>0</v>
      </c>
      <c r="I88" s="1488">
        <v>0</v>
      </c>
      <c r="J88" s="1488">
        <v>0</v>
      </c>
      <c r="K88" s="1488">
        <v>0</v>
      </c>
      <c r="L88" s="1488">
        <v>0</v>
      </c>
      <c r="M88" s="1488">
        <v>0</v>
      </c>
      <c r="N88" s="1488">
        <v>0</v>
      </c>
      <c r="O88" s="1488">
        <v>0</v>
      </c>
      <c r="P88" s="1488">
        <v>0</v>
      </c>
      <c r="Q88" s="1488">
        <v>0</v>
      </c>
      <c r="R88" s="1488">
        <v>0</v>
      </c>
      <c r="S88" s="1488">
        <v>0</v>
      </c>
      <c r="T88" s="1488">
        <v>0</v>
      </c>
      <c r="U88" s="1488">
        <v>0</v>
      </c>
      <c r="V88" s="1488">
        <v>0</v>
      </c>
      <c r="W88" s="1488">
        <v>0</v>
      </c>
      <c r="X88" s="1488">
        <v>0</v>
      </c>
      <c r="Y88" s="1007">
        <f t="shared" si="22"/>
        <v>0</v>
      </c>
      <c r="Z88" s="1494"/>
      <c r="AA88" s="1494"/>
      <c r="AB88" s="1019"/>
    </row>
    <row r="89" spans="1:28" ht="18">
      <c r="A89" s="1039"/>
      <c r="B89" s="1013"/>
      <c r="C89" s="1037"/>
      <c r="D89" s="515"/>
      <c r="E89" s="515"/>
      <c r="F89" s="1483" t="s">
        <v>229</v>
      </c>
      <c r="G89" s="538"/>
      <c r="H89" s="1488">
        <v>0</v>
      </c>
      <c r="I89" s="1488">
        <v>0</v>
      </c>
      <c r="J89" s="1488">
        <v>0</v>
      </c>
      <c r="K89" s="1488">
        <v>0</v>
      </c>
      <c r="L89" s="1488">
        <v>0</v>
      </c>
      <c r="M89" s="1488">
        <v>0</v>
      </c>
      <c r="N89" s="1488">
        <v>0</v>
      </c>
      <c r="O89" s="1488">
        <v>0</v>
      </c>
      <c r="P89" s="1488">
        <v>0</v>
      </c>
      <c r="Q89" s="1488">
        <v>0</v>
      </c>
      <c r="R89" s="1488">
        <v>0</v>
      </c>
      <c r="S89" s="1488">
        <v>0</v>
      </c>
      <c r="T89" s="1488">
        <v>0</v>
      </c>
      <c r="U89" s="1488">
        <v>0</v>
      </c>
      <c r="V89" s="1488">
        <v>0</v>
      </c>
      <c r="W89" s="1488">
        <v>0</v>
      </c>
      <c r="X89" s="1488">
        <v>0</v>
      </c>
      <c r="Y89" s="1008">
        <f t="shared" si="22"/>
        <v>0</v>
      </c>
      <c r="Z89" s="1494"/>
      <c r="AA89" s="1494"/>
      <c r="AB89" s="1019"/>
    </row>
    <row r="90" spans="1:28" ht="31">
      <c r="A90" s="1040"/>
      <c r="B90" s="1016"/>
      <c r="C90" s="541" t="s">
        <v>216</v>
      </c>
      <c r="D90" s="521"/>
      <c r="E90" s="521"/>
      <c r="F90" s="1484" t="s">
        <v>217</v>
      </c>
      <c r="G90" s="538"/>
      <c r="H90" s="1488">
        <v>0</v>
      </c>
      <c r="I90" s="1488">
        <v>0</v>
      </c>
      <c r="J90" s="1488">
        <v>0</v>
      </c>
      <c r="K90" s="1488">
        <v>0</v>
      </c>
      <c r="L90" s="1488">
        <v>0</v>
      </c>
      <c r="M90" s="1488">
        <v>0</v>
      </c>
      <c r="N90" s="1488">
        <v>0</v>
      </c>
      <c r="O90" s="1488">
        <v>0</v>
      </c>
      <c r="P90" s="1488">
        <v>0</v>
      </c>
      <c r="Q90" s="1488">
        <v>0</v>
      </c>
      <c r="R90" s="1488">
        <v>0</v>
      </c>
      <c r="S90" s="1488">
        <v>0</v>
      </c>
      <c r="T90" s="1488">
        <v>0</v>
      </c>
      <c r="U90" s="1488">
        <v>0</v>
      </c>
      <c r="V90" s="1488">
        <v>0</v>
      </c>
      <c r="W90" s="1488">
        <v>0</v>
      </c>
      <c r="X90" s="1488">
        <v>0</v>
      </c>
      <c r="Y90" s="526">
        <f t="shared" si="22"/>
        <v>0</v>
      </c>
      <c r="Z90" s="1494"/>
      <c r="AA90" s="1494"/>
      <c r="AB90" s="1019"/>
    </row>
    <row r="91" spans="1:28" ht="18">
      <c r="A91" s="1041" t="s">
        <v>218</v>
      </c>
      <c r="B91" s="1012">
        <f>'3. DEPLOYED LABOR SUMMARY 1 '!D37</f>
        <v>0</v>
      </c>
      <c r="C91" s="540" t="s">
        <v>231</v>
      </c>
      <c r="D91" s="515"/>
      <c r="E91" s="515"/>
      <c r="F91" s="1484" t="s">
        <v>219</v>
      </c>
      <c r="G91" s="538"/>
      <c r="H91" s="1488">
        <v>0</v>
      </c>
      <c r="I91" s="1488">
        <v>0</v>
      </c>
      <c r="J91" s="1488">
        <v>0</v>
      </c>
      <c r="K91" s="1488">
        <v>0</v>
      </c>
      <c r="L91" s="1488">
        <v>0</v>
      </c>
      <c r="M91" s="1488">
        <v>0</v>
      </c>
      <c r="N91" s="1488">
        <v>0</v>
      </c>
      <c r="O91" s="1488">
        <v>0</v>
      </c>
      <c r="P91" s="1488">
        <v>0</v>
      </c>
      <c r="Q91" s="1488">
        <v>0</v>
      </c>
      <c r="R91" s="1488">
        <v>0</v>
      </c>
      <c r="S91" s="1488">
        <v>0</v>
      </c>
      <c r="T91" s="1488">
        <v>0</v>
      </c>
      <c r="U91" s="1488">
        <v>0</v>
      </c>
      <c r="V91" s="1488">
        <v>0</v>
      </c>
      <c r="W91" s="1488">
        <v>0</v>
      </c>
      <c r="X91" s="1488">
        <v>0</v>
      </c>
      <c r="Y91" s="526">
        <f>H91</f>
        <v>0</v>
      </c>
      <c r="Z91" s="1494"/>
      <c r="AA91" s="1494"/>
      <c r="AB91" s="1019"/>
    </row>
    <row r="92" spans="1:28" ht="53">
      <c r="A92" s="1039"/>
      <c r="B92" s="1013"/>
      <c r="C92" s="540" t="s">
        <v>220</v>
      </c>
      <c r="D92" s="515"/>
      <c r="E92" s="515"/>
      <c r="F92" s="1485" t="s">
        <v>221</v>
      </c>
      <c r="G92" s="1492">
        <v>0.72499999999999998</v>
      </c>
      <c r="H92" s="1489"/>
      <c r="I92" s="1489"/>
      <c r="J92" s="1489"/>
      <c r="K92" s="1489"/>
      <c r="L92" s="1489"/>
      <c r="M92" s="1489"/>
      <c r="N92" s="1489"/>
      <c r="O92" s="1489"/>
      <c r="P92" s="1489"/>
      <c r="Q92" s="1489"/>
      <c r="R92" s="1489"/>
      <c r="S92" s="1489"/>
      <c r="T92" s="1489"/>
      <c r="U92" s="1489"/>
      <c r="V92" s="1490"/>
      <c r="W92" s="1490"/>
      <c r="X92" s="1490"/>
      <c r="Y92" s="526">
        <f>(G92*H92)+(I92*G92)+(J92*G92)+(K92*G92)+(L92*G92)+(M92*G92)+(N92*G92)+(O92*G92)+(P92*G92)+(Q92*G92)+(R92*G92)+(S92*G92)+(T92*G92)+(U92*G92)+(V92*G92)+(W92*G92)+(X92*G92)</f>
        <v>0</v>
      </c>
      <c r="Z92" s="1494"/>
      <c r="AA92" s="1494"/>
      <c r="AB92" s="1019"/>
    </row>
    <row r="93" spans="1:28" ht="18">
      <c r="A93" s="1039"/>
      <c r="B93" s="1013"/>
      <c r="C93" s="540" t="s">
        <v>222</v>
      </c>
      <c r="D93" s="515"/>
      <c r="E93" s="515"/>
      <c r="F93" s="1484" t="s">
        <v>219</v>
      </c>
      <c r="G93" s="538"/>
      <c r="H93" s="1488">
        <v>0</v>
      </c>
      <c r="I93" s="1488">
        <v>0</v>
      </c>
      <c r="J93" s="1488">
        <v>0</v>
      </c>
      <c r="K93" s="1488">
        <v>0</v>
      </c>
      <c r="L93" s="1488">
        <v>0</v>
      </c>
      <c r="M93" s="1488">
        <v>0</v>
      </c>
      <c r="N93" s="1488">
        <v>0</v>
      </c>
      <c r="O93" s="1488">
        <v>0</v>
      </c>
      <c r="P93" s="1488">
        <v>0</v>
      </c>
      <c r="Q93" s="1488">
        <v>0</v>
      </c>
      <c r="R93" s="1488">
        <v>0</v>
      </c>
      <c r="S93" s="1488">
        <v>0</v>
      </c>
      <c r="T93" s="1488">
        <v>0</v>
      </c>
      <c r="U93" s="1488">
        <v>0</v>
      </c>
      <c r="V93" s="1488">
        <v>0</v>
      </c>
      <c r="W93" s="1488">
        <v>0</v>
      </c>
      <c r="X93" s="1488">
        <v>0</v>
      </c>
      <c r="Y93" s="526">
        <f t="shared" ref="Y93:Y95" si="23">SUM(H93:X93)</f>
        <v>0</v>
      </c>
      <c r="Z93" s="1494"/>
      <c r="AA93" s="1494"/>
      <c r="AB93" s="1019"/>
    </row>
    <row r="94" spans="1:28" ht="18">
      <c r="A94" s="1039"/>
      <c r="B94" s="1013"/>
      <c r="C94" s="540" t="s">
        <v>74</v>
      </c>
      <c r="D94" s="515"/>
      <c r="E94" s="515"/>
      <c r="F94" s="1484" t="s">
        <v>219</v>
      </c>
      <c r="G94" s="538"/>
      <c r="H94" s="1488">
        <v>0</v>
      </c>
      <c r="I94" s="1488">
        <v>0</v>
      </c>
      <c r="J94" s="1488">
        <v>0</v>
      </c>
      <c r="K94" s="1488">
        <v>0</v>
      </c>
      <c r="L94" s="1488">
        <v>0</v>
      </c>
      <c r="M94" s="1488">
        <v>0</v>
      </c>
      <c r="N94" s="1488">
        <v>0</v>
      </c>
      <c r="O94" s="1488">
        <v>0</v>
      </c>
      <c r="P94" s="1488">
        <v>0</v>
      </c>
      <c r="Q94" s="1488">
        <v>0</v>
      </c>
      <c r="R94" s="1488">
        <v>0</v>
      </c>
      <c r="S94" s="1488">
        <v>0</v>
      </c>
      <c r="T94" s="1488">
        <v>0</v>
      </c>
      <c r="U94" s="1488">
        <v>0</v>
      </c>
      <c r="V94" s="1488">
        <v>0</v>
      </c>
      <c r="W94" s="1488">
        <v>0</v>
      </c>
      <c r="X94" s="1488">
        <v>0</v>
      </c>
      <c r="Y94" s="526">
        <f t="shared" si="23"/>
        <v>0</v>
      </c>
      <c r="Z94" s="1494"/>
      <c r="AA94" s="1494"/>
      <c r="AB94" s="1019"/>
    </row>
    <row r="95" spans="1:28" ht="34.5" customHeight="1">
      <c r="A95" s="1039"/>
      <c r="B95" s="1013"/>
      <c r="C95" s="541" t="s">
        <v>223</v>
      </c>
      <c r="D95" s="515"/>
      <c r="E95" s="515"/>
      <c r="F95" s="1483"/>
      <c r="G95" s="538"/>
      <c r="H95" s="1488">
        <v>0</v>
      </c>
      <c r="I95" s="1488">
        <v>0</v>
      </c>
      <c r="J95" s="1488">
        <v>0</v>
      </c>
      <c r="K95" s="1488">
        <v>0</v>
      </c>
      <c r="L95" s="1488">
        <v>0</v>
      </c>
      <c r="M95" s="1488">
        <v>0</v>
      </c>
      <c r="N95" s="1488">
        <v>0</v>
      </c>
      <c r="O95" s="1488">
        <v>0</v>
      </c>
      <c r="P95" s="1488">
        <v>0</v>
      </c>
      <c r="Q95" s="1488">
        <v>0</v>
      </c>
      <c r="R95" s="1488">
        <v>0</v>
      </c>
      <c r="S95" s="1488">
        <v>0</v>
      </c>
      <c r="T95" s="1488">
        <v>0</v>
      </c>
      <c r="U95" s="1488">
        <v>0</v>
      </c>
      <c r="V95" s="1488">
        <v>0</v>
      </c>
      <c r="W95" s="1488">
        <v>0</v>
      </c>
      <c r="X95" s="1488">
        <v>0</v>
      </c>
      <c r="Y95" s="526">
        <f t="shared" si="23"/>
        <v>0</v>
      </c>
      <c r="Z95" s="1494"/>
      <c r="AA95" s="1494"/>
      <c r="AB95" s="1019"/>
    </row>
    <row r="96" spans="1:28" ht="33.5" customHeight="1" thickBot="1">
      <c r="A96" s="1042"/>
      <c r="B96" s="1014"/>
      <c r="C96" s="542" t="s">
        <v>223</v>
      </c>
      <c r="D96" s="518"/>
      <c r="E96" s="518"/>
      <c r="F96" s="1486"/>
      <c r="G96" s="539"/>
      <c r="H96" s="1491">
        <v>0</v>
      </c>
      <c r="I96" s="1491">
        <v>0</v>
      </c>
      <c r="J96" s="1491">
        <v>0</v>
      </c>
      <c r="K96" s="1491">
        <v>0</v>
      </c>
      <c r="L96" s="1491">
        <v>0</v>
      </c>
      <c r="M96" s="1491">
        <v>0</v>
      </c>
      <c r="N96" s="1491">
        <v>0</v>
      </c>
      <c r="O96" s="1491">
        <v>0</v>
      </c>
      <c r="P96" s="1491">
        <v>0</v>
      </c>
      <c r="Q96" s="1491">
        <v>0</v>
      </c>
      <c r="R96" s="1491">
        <v>0</v>
      </c>
      <c r="S96" s="1491">
        <v>0</v>
      </c>
      <c r="T96" s="1491">
        <v>0</v>
      </c>
      <c r="U96" s="1491">
        <v>0</v>
      </c>
      <c r="V96" s="1491">
        <v>0</v>
      </c>
      <c r="W96" s="1491">
        <v>0</v>
      </c>
      <c r="X96" s="1491">
        <v>0</v>
      </c>
      <c r="Y96" s="527">
        <f>SUM(H96:X96)</f>
        <v>0</v>
      </c>
      <c r="Z96" s="1495"/>
      <c r="AA96" s="1495"/>
      <c r="AB96" s="1020"/>
    </row>
    <row r="97" spans="1:28" ht="18">
      <c r="A97" s="1038" t="s">
        <v>215</v>
      </c>
      <c r="B97" s="1015">
        <f>'3. DEPLOYED LABOR SUMMARY 1 '!D40</f>
        <v>0</v>
      </c>
      <c r="C97" s="1036" t="s">
        <v>224</v>
      </c>
      <c r="D97" s="516"/>
      <c r="E97" s="516"/>
      <c r="F97" s="1475" t="s">
        <v>225</v>
      </c>
      <c r="G97" s="537"/>
      <c r="H97" s="517">
        <v>0</v>
      </c>
      <c r="I97" s="517">
        <v>0</v>
      </c>
      <c r="J97" s="517">
        <v>0</v>
      </c>
      <c r="K97" s="517">
        <v>0</v>
      </c>
      <c r="L97" s="517">
        <v>0</v>
      </c>
      <c r="M97" s="517">
        <v>0</v>
      </c>
      <c r="N97" s="517">
        <v>0</v>
      </c>
      <c r="O97" s="517">
        <v>0</v>
      </c>
      <c r="P97" s="517">
        <v>0</v>
      </c>
      <c r="Q97" s="517">
        <v>0</v>
      </c>
      <c r="R97" s="517">
        <v>0</v>
      </c>
      <c r="S97" s="517">
        <v>0</v>
      </c>
      <c r="T97" s="517">
        <v>0</v>
      </c>
      <c r="U97" s="517">
        <v>0</v>
      </c>
      <c r="V97" s="517">
        <v>0</v>
      </c>
      <c r="W97" s="517">
        <v>0</v>
      </c>
      <c r="X97" s="517">
        <v>0</v>
      </c>
      <c r="Y97" s="1006">
        <f>SUM(H97:X101)</f>
        <v>0</v>
      </c>
      <c r="Z97" s="1021">
        <v>0</v>
      </c>
      <c r="AA97" s="1021">
        <v>0</v>
      </c>
      <c r="AB97" s="1018">
        <f t="shared" ref="AB97" si="24">SUM(Y97+Y98+Y99+Y100+Y101+Y102+Y103+Y104+Y105+Y106+Y107+Y108)</f>
        <v>0</v>
      </c>
    </row>
    <row r="98" spans="1:28" ht="18">
      <c r="A98" s="1039"/>
      <c r="B98" s="1013"/>
      <c r="C98" s="1037"/>
      <c r="D98" s="515"/>
      <c r="E98" s="515"/>
      <c r="F98" s="1476" t="s">
        <v>226</v>
      </c>
      <c r="G98" s="538"/>
      <c r="H98" s="513">
        <v>0</v>
      </c>
      <c r="I98" s="513">
        <v>0</v>
      </c>
      <c r="J98" s="513">
        <v>0</v>
      </c>
      <c r="K98" s="513">
        <v>0</v>
      </c>
      <c r="L98" s="513">
        <v>0</v>
      </c>
      <c r="M98" s="513">
        <v>0</v>
      </c>
      <c r="N98" s="513">
        <v>0</v>
      </c>
      <c r="O98" s="513">
        <v>0</v>
      </c>
      <c r="P98" s="513">
        <v>0</v>
      </c>
      <c r="Q98" s="513">
        <v>0</v>
      </c>
      <c r="R98" s="513">
        <v>0</v>
      </c>
      <c r="S98" s="513">
        <v>0</v>
      </c>
      <c r="T98" s="513">
        <v>0</v>
      </c>
      <c r="U98" s="513">
        <v>0</v>
      </c>
      <c r="V98" s="513">
        <v>0</v>
      </c>
      <c r="W98" s="513">
        <v>0</v>
      </c>
      <c r="X98" s="513">
        <v>0</v>
      </c>
      <c r="Y98" s="1007">
        <f t="shared" ref="Y98:Y102" si="25">SUM(H98:X98)</f>
        <v>0</v>
      </c>
      <c r="Z98" s="1022"/>
      <c r="AA98" s="1022"/>
      <c r="AB98" s="1019"/>
    </row>
    <row r="99" spans="1:28" ht="18">
      <c r="A99" s="1039"/>
      <c r="B99" s="1013"/>
      <c r="C99" s="1037"/>
      <c r="D99" s="515"/>
      <c r="E99" s="515"/>
      <c r="F99" s="1476" t="s">
        <v>227</v>
      </c>
      <c r="G99" s="538"/>
      <c r="H99" s="513">
        <v>0</v>
      </c>
      <c r="I99" s="513">
        <v>0</v>
      </c>
      <c r="J99" s="513">
        <v>0</v>
      </c>
      <c r="K99" s="513">
        <v>0</v>
      </c>
      <c r="L99" s="513">
        <v>0</v>
      </c>
      <c r="M99" s="513">
        <v>0</v>
      </c>
      <c r="N99" s="513">
        <v>0</v>
      </c>
      <c r="O99" s="513">
        <v>0</v>
      </c>
      <c r="P99" s="513">
        <v>0</v>
      </c>
      <c r="Q99" s="513">
        <v>0</v>
      </c>
      <c r="R99" s="513">
        <v>0</v>
      </c>
      <c r="S99" s="513">
        <v>0</v>
      </c>
      <c r="T99" s="513">
        <v>0</v>
      </c>
      <c r="U99" s="513">
        <v>0</v>
      </c>
      <c r="V99" s="513">
        <v>0</v>
      </c>
      <c r="W99" s="513">
        <v>0</v>
      </c>
      <c r="X99" s="513">
        <v>0</v>
      </c>
      <c r="Y99" s="1007">
        <f t="shared" si="25"/>
        <v>0</v>
      </c>
      <c r="Z99" s="1022"/>
      <c r="AA99" s="1022"/>
      <c r="AB99" s="1019"/>
    </row>
    <row r="100" spans="1:28" ht="18">
      <c r="A100" s="1039"/>
      <c r="B100" s="1013"/>
      <c r="C100" s="1037"/>
      <c r="D100" s="515"/>
      <c r="E100" s="515"/>
      <c r="F100" s="1476" t="s">
        <v>228</v>
      </c>
      <c r="G100" s="538"/>
      <c r="H100" s="513">
        <v>0</v>
      </c>
      <c r="I100" s="513">
        <v>0</v>
      </c>
      <c r="J100" s="513">
        <v>0</v>
      </c>
      <c r="K100" s="513">
        <v>0</v>
      </c>
      <c r="L100" s="513">
        <v>0</v>
      </c>
      <c r="M100" s="513">
        <v>0</v>
      </c>
      <c r="N100" s="513">
        <v>0</v>
      </c>
      <c r="O100" s="513">
        <v>0</v>
      </c>
      <c r="P100" s="513">
        <v>0</v>
      </c>
      <c r="Q100" s="513">
        <v>0</v>
      </c>
      <c r="R100" s="513">
        <v>0</v>
      </c>
      <c r="S100" s="513">
        <v>0</v>
      </c>
      <c r="T100" s="513">
        <v>0</v>
      </c>
      <c r="U100" s="513">
        <v>0</v>
      </c>
      <c r="V100" s="513">
        <v>0</v>
      </c>
      <c r="W100" s="513">
        <v>0</v>
      </c>
      <c r="X100" s="513">
        <v>0</v>
      </c>
      <c r="Y100" s="1007">
        <f t="shared" si="25"/>
        <v>0</v>
      </c>
      <c r="Z100" s="1022"/>
      <c r="AA100" s="1022"/>
      <c r="AB100" s="1019"/>
    </row>
    <row r="101" spans="1:28" ht="18">
      <c r="A101" s="1039"/>
      <c r="B101" s="1013"/>
      <c r="C101" s="1037"/>
      <c r="D101" s="515"/>
      <c r="E101" s="515"/>
      <c r="F101" s="1476" t="s">
        <v>229</v>
      </c>
      <c r="G101" s="538"/>
      <c r="H101" s="513">
        <v>0</v>
      </c>
      <c r="I101" s="513">
        <v>0</v>
      </c>
      <c r="J101" s="513">
        <v>0</v>
      </c>
      <c r="K101" s="513">
        <v>0</v>
      </c>
      <c r="L101" s="513">
        <v>0</v>
      </c>
      <c r="M101" s="513">
        <v>0</v>
      </c>
      <c r="N101" s="513">
        <v>0</v>
      </c>
      <c r="O101" s="513">
        <v>0</v>
      </c>
      <c r="P101" s="513">
        <v>0</v>
      </c>
      <c r="Q101" s="513">
        <v>0</v>
      </c>
      <c r="R101" s="513">
        <v>0</v>
      </c>
      <c r="S101" s="513">
        <v>0</v>
      </c>
      <c r="T101" s="513">
        <v>0</v>
      </c>
      <c r="U101" s="513">
        <v>0</v>
      </c>
      <c r="V101" s="513">
        <v>0</v>
      </c>
      <c r="W101" s="513">
        <v>0</v>
      </c>
      <c r="X101" s="513">
        <v>0</v>
      </c>
      <c r="Y101" s="1008">
        <f t="shared" si="25"/>
        <v>0</v>
      </c>
      <c r="Z101" s="1022"/>
      <c r="AA101" s="1022"/>
      <c r="AB101" s="1019"/>
    </row>
    <row r="102" spans="1:28" ht="31">
      <c r="A102" s="1040"/>
      <c r="B102" s="1016"/>
      <c r="C102" s="541" t="s">
        <v>216</v>
      </c>
      <c r="D102" s="521"/>
      <c r="E102" s="521"/>
      <c r="F102" s="1477" t="s">
        <v>217</v>
      </c>
      <c r="G102" s="538"/>
      <c r="H102" s="513">
        <v>0</v>
      </c>
      <c r="I102" s="513">
        <v>0</v>
      </c>
      <c r="J102" s="513">
        <v>0</v>
      </c>
      <c r="K102" s="513">
        <v>0</v>
      </c>
      <c r="L102" s="513">
        <v>0</v>
      </c>
      <c r="M102" s="513">
        <v>0</v>
      </c>
      <c r="N102" s="513">
        <v>0</v>
      </c>
      <c r="O102" s="513">
        <v>0</v>
      </c>
      <c r="P102" s="513">
        <v>0</v>
      </c>
      <c r="Q102" s="513">
        <v>0</v>
      </c>
      <c r="R102" s="513">
        <v>0</v>
      </c>
      <c r="S102" s="513">
        <v>0</v>
      </c>
      <c r="T102" s="513">
        <v>0</v>
      </c>
      <c r="U102" s="513">
        <v>0</v>
      </c>
      <c r="V102" s="513">
        <v>0</v>
      </c>
      <c r="W102" s="513">
        <v>0</v>
      </c>
      <c r="X102" s="513">
        <v>0</v>
      </c>
      <c r="Y102" s="526">
        <f t="shared" si="25"/>
        <v>0</v>
      </c>
      <c r="Z102" s="1022"/>
      <c r="AA102" s="1022"/>
      <c r="AB102" s="1019"/>
    </row>
    <row r="103" spans="1:28" ht="18">
      <c r="A103" s="1041" t="s">
        <v>218</v>
      </c>
      <c r="B103" s="1012">
        <f>'3. DEPLOYED LABOR SUMMARY 1 '!D41</f>
        <v>0</v>
      </c>
      <c r="C103" s="540" t="s">
        <v>231</v>
      </c>
      <c r="D103" s="515"/>
      <c r="E103" s="515"/>
      <c r="F103" s="1477" t="s">
        <v>219</v>
      </c>
      <c r="G103" s="538"/>
      <c r="H103" s="513">
        <v>0</v>
      </c>
      <c r="I103" s="513"/>
      <c r="J103" s="513"/>
      <c r="K103" s="513"/>
      <c r="L103" s="513"/>
      <c r="M103" s="513"/>
      <c r="N103" s="513"/>
      <c r="O103" s="513"/>
      <c r="P103" s="513"/>
      <c r="Q103" s="513"/>
      <c r="R103" s="513"/>
      <c r="S103" s="513"/>
      <c r="T103" s="513"/>
      <c r="U103" s="513"/>
      <c r="V103" s="1480"/>
      <c r="W103" s="1480"/>
      <c r="X103" s="1480"/>
      <c r="Y103" s="526">
        <f>H103</f>
        <v>0</v>
      </c>
      <c r="Z103" s="1022"/>
      <c r="AA103" s="1022"/>
      <c r="AB103" s="1019"/>
    </row>
    <row r="104" spans="1:28" ht="53">
      <c r="A104" s="1039"/>
      <c r="B104" s="1013"/>
      <c r="C104" s="540" t="s">
        <v>220</v>
      </c>
      <c r="D104" s="515"/>
      <c r="E104" s="515"/>
      <c r="F104" s="1478" t="s">
        <v>221</v>
      </c>
      <c r="G104" s="1481">
        <v>0.72499999999999998</v>
      </c>
      <c r="H104" s="529"/>
      <c r="I104" s="529"/>
      <c r="J104" s="529"/>
      <c r="K104" s="529"/>
      <c r="L104" s="529"/>
      <c r="M104" s="529"/>
      <c r="N104" s="529"/>
      <c r="O104" s="529"/>
      <c r="P104" s="529"/>
      <c r="Q104" s="529"/>
      <c r="R104" s="529"/>
      <c r="S104" s="529"/>
      <c r="T104" s="529"/>
      <c r="U104" s="529"/>
      <c r="V104" s="545"/>
      <c r="W104" s="545"/>
      <c r="X104" s="545"/>
      <c r="Y104" s="526">
        <f>(G104*H104)+(I104*G104)+(J104*G104)+(K104*G104)+(L104*G104)+(M104*G104)+(N104*G104)+(O104*G104)+(P104*G104)+(Q104*G104)+(R104*G104)+(S104*G104)+(T104*G104)+(U104*G104)+(V104*G104)+(W104*G104)+(X104*G104)</f>
        <v>0</v>
      </c>
      <c r="Z104" s="1022"/>
      <c r="AA104" s="1022"/>
      <c r="AB104" s="1019"/>
    </row>
    <row r="105" spans="1:28" ht="18">
      <c r="A105" s="1039"/>
      <c r="B105" s="1013"/>
      <c r="C105" s="540" t="s">
        <v>222</v>
      </c>
      <c r="D105" s="515"/>
      <c r="E105" s="515"/>
      <c r="F105" s="1477" t="s">
        <v>219</v>
      </c>
      <c r="G105" s="538"/>
      <c r="H105" s="513">
        <v>0</v>
      </c>
      <c r="I105" s="513">
        <v>0</v>
      </c>
      <c r="J105" s="513">
        <v>0</v>
      </c>
      <c r="K105" s="513">
        <v>0</v>
      </c>
      <c r="L105" s="513">
        <v>0</v>
      </c>
      <c r="M105" s="513">
        <v>0</v>
      </c>
      <c r="N105" s="513">
        <v>0</v>
      </c>
      <c r="O105" s="513">
        <v>0</v>
      </c>
      <c r="P105" s="513">
        <v>0</v>
      </c>
      <c r="Q105" s="513">
        <v>0</v>
      </c>
      <c r="R105" s="513">
        <v>0</v>
      </c>
      <c r="S105" s="513">
        <v>0</v>
      </c>
      <c r="T105" s="513">
        <v>0</v>
      </c>
      <c r="U105" s="513">
        <v>0</v>
      </c>
      <c r="V105" s="513">
        <v>0</v>
      </c>
      <c r="W105" s="513">
        <v>0</v>
      </c>
      <c r="X105" s="513">
        <v>0</v>
      </c>
      <c r="Y105" s="526">
        <f t="shared" ref="Y105:Y107" si="26">SUM(H105:X105)</f>
        <v>0</v>
      </c>
      <c r="Z105" s="1022"/>
      <c r="AA105" s="1022"/>
      <c r="AB105" s="1019"/>
    </row>
    <row r="106" spans="1:28" ht="18">
      <c r="A106" s="1039"/>
      <c r="B106" s="1013"/>
      <c r="C106" s="540" t="s">
        <v>74</v>
      </c>
      <c r="D106" s="515"/>
      <c r="E106" s="515"/>
      <c r="F106" s="1477" t="s">
        <v>219</v>
      </c>
      <c r="G106" s="538"/>
      <c r="H106" s="513">
        <v>0</v>
      </c>
      <c r="I106" s="513">
        <v>0</v>
      </c>
      <c r="J106" s="513">
        <v>0</v>
      </c>
      <c r="K106" s="513">
        <v>0</v>
      </c>
      <c r="L106" s="513">
        <v>0</v>
      </c>
      <c r="M106" s="513">
        <v>0</v>
      </c>
      <c r="N106" s="513">
        <v>0</v>
      </c>
      <c r="O106" s="513">
        <v>0</v>
      </c>
      <c r="P106" s="513">
        <v>0</v>
      </c>
      <c r="Q106" s="513">
        <v>0</v>
      </c>
      <c r="R106" s="513">
        <v>0</v>
      </c>
      <c r="S106" s="513">
        <v>0</v>
      </c>
      <c r="T106" s="513">
        <v>0</v>
      </c>
      <c r="U106" s="513">
        <v>0</v>
      </c>
      <c r="V106" s="513">
        <v>0</v>
      </c>
      <c r="W106" s="513">
        <v>0</v>
      </c>
      <c r="X106" s="513">
        <v>0</v>
      </c>
      <c r="Y106" s="526">
        <f t="shared" si="26"/>
        <v>0</v>
      </c>
      <c r="Z106" s="1022"/>
      <c r="AA106" s="1022"/>
      <c r="AB106" s="1019"/>
    </row>
    <row r="107" spans="1:28" ht="32" customHeight="1">
      <c r="A107" s="1039"/>
      <c r="B107" s="1013"/>
      <c r="C107" s="541" t="s">
        <v>223</v>
      </c>
      <c r="D107" s="515"/>
      <c r="E107" s="515"/>
      <c r="F107" s="1476"/>
      <c r="G107" s="538"/>
      <c r="H107" s="513">
        <v>0</v>
      </c>
      <c r="I107" s="513">
        <v>0</v>
      </c>
      <c r="J107" s="513">
        <v>0</v>
      </c>
      <c r="K107" s="513">
        <v>0</v>
      </c>
      <c r="L107" s="513">
        <v>0</v>
      </c>
      <c r="M107" s="513">
        <v>0</v>
      </c>
      <c r="N107" s="513">
        <v>0</v>
      </c>
      <c r="O107" s="513">
        <v>0</v>
      </c>
      <c r="P107" s="513">
        <v>0</v>
      </c>
      <c r="Q107" s="513">
        <v>0</v>
      </c>
      <c r="R107" s="513">
        <v>0</v>
      </c>
      <c r="S107" s="513">
        <v>0</v>
      </c>
      <c r="T107" s="513">
        <v>0</v>
      </c>
      <c r="U107" s="513">
        <v>0</v>
      </c>
      <c r="V107" s="513">
        <v>0</v>
      </c>
      <c r="W107" s="513">
        <v>0</v>
      </c>
      <c r="X107" s="513">
        <v>0</v>
      </c>
      <c r="Y107" s="526">
        <f t="shared" si="26"/>
        <v>0</v>
      </c>
      <c r="Z107" s="1022"/>
      <c r="AA107" s="1022"/>
      <c r="AB107" s="1019"/>
    </row>
    <row r="108" spans="1:28" ht="31" customHeight="1" thickBot="1">
      <c r="A108" s="1042"/>
      <c r="B108" s="1014"/>
      <c r="C108" s="542" t="s">
        <v>223</v>
      </c>
      <c r="D108" s="518"/>
      <c r="E108" s="518"/>
      <c r="F108" s="1479"/>
      <c r="G108" s="539"/>
      <c r="H108" s="519">
        <v>0</v>
      </c>
      <c r="I108" s="519">
        <v>0</v>
      </c>
      <c r="J108" s="519">
        <v>0</v>
      </c>
      <c r="K108" s="519">
        <v>0</v>
      </c>
      <c r="L108" s="519">
        <v>0</v>
      </c>
      <c r="M108" s="519">
        <v>0</v>
      </c>
      <c r="N108" s="519">
        <v>0</v>
      </c>
      <c r="O108" s="519">
        <v>0</v>
      </c>
      <c r="P108" s="519">
        <v>0</v>
      </c>
      <c r="Q108" s="519">
        <v>0</v>
      </c>
      <c r="R108" s="519">
        <v>0</v>
      </c>
      <c r="S108" s="519">
        <v>0</v>
      </c>
      <c r="T108" s="519">
        <v>0</v>
      </c>
      <c r="U108" s="519">
        <v>0</v>
      </c>
      <c r="V108" s="519">
        <v>0</v>
      </c>
      <c r="W108" s="519">
        <v>0</v>
      </c>
      <c r="X108" s="519">
        <v>0</v>
      </c>
      <c r="Y108" s="527">
        <f>SUM(H108:X108)</f>
        <v>0</v>
      </c>
      <c r="Z108" s="1023"/>
      <c r="AA108" s="1023"/>
      <c r="AB108" s="1020"/>
    </row>
    <row r="109" spans="1:28" ht="18">
      <c r="A109" s="1038" t="s">
        <v>215</v>
      </c>
      <c r="B109" s="1015">
        <f>'3. DEPLOYED LABOR SUMMARY 1 '!D44</f>
        <v>0</v>
      </c>
      <c r="C109" s="1036" t="s">
        <v>224</v>
      </c>
      <c r="D109" s="516"/>
      <c r="E109" s="516"/>
      <c r="F109" s="1482" t="s">
        <v>225</v>
      </c>
      <c r="G109" s="537"/>
      <c r="H109" s="1487">
        <v>0</v>
      </c>
      <c r="I109" s="1487">
        <v>0</v>
      </c>
      <c r="J109" s="1487">
        <v>0</v>
      </c>
      <c r="K109" s="1487">
        <v>0</v>
      </c>
      <c r="L109" s="1487">
        <v>0</v>
      </c>
      <c r="M109" s="1487">
        <v>0</v>
      </c>
      <c r="N109" s="1487">
        <v>0</v>
      </c>
      <c r="O109" s="1487">
        <v>0</v>
      </c>
      <c r="P109" s="1487">
        <v>0</v>
      </c>
      <c r="Q109" s="1487">
        <v>0</v>
      </c>
      <c r="R109" s="1487">
        <v>0</v>
      </c>
      <c r="S109" s="1487">
        <v>0</v>
      </c>
      <c r="T109" s="1487">
        <v>0</v>
      </c>
      <c r="U109" s="1487">
        <v>0</v>
      </c>
      <c r="V109" s="1487">
        <v>0</v>
      </c>
      <c r="W109" s="1487">
        <v>0</v>
      </c>
      <c r="X109" s="1487">
        <v>0</v>
      </c>
      <c r="Y109" s="1006">
        <f>SUM(H109:X113)</f>
        <v>0</v>
      </c>
      <c r="Z109" s="1493">
        <v>0</v>
      </c>
      <c r="AA109" s="1493">
        <v>0</v>
      </c>
      <c r="AB109" s="1018">
        <f t="shared" ref="AB109" si="27">SUM(Y109+Y110+Y111+Y112+Y113+Y114+Y115+Y116+Y117+Y118+Y119+Y120)</f>
        <v>0</v>
      </c>
    </row>
    <row r="110" spans="1:28" ht="18">
      <c r="A110" s="1039"/>
      <c r="B110" s="1013"/>
      <c r="C110" s="1037"/>
      <c r="D110" s="515"/>
      <c r="E110" s="515"/>
      <c r="F110" s="1483" t="s">
        <v>226</v>
      </c>
      <c r="G110" s="538"/>
      <c r="H110" s="1488">
        <v>0</v>
      </c>
      <c r="I110" s="1488">
        <v>0</v>
      </c>
      <c r="J110" s="1488">
        <v>0</v>
      </c>
      <c r="K110" s="1488">
        <v>0</v>
      </c>
      <c r="L110" s="1488">
        <v>0</v>
      </c>
      <c r="M110" s="1488">
        <v>0</v>
      </c>
      <c r="N110" s="1488">
        <v>0</v>
      </c>
      <c r="O110" s="1488">
        <v>0</v>
      </c>
      <c r="P110" s="1488">
        <v>0</v>
      </c>
      <c r="Q110" s="1488">
        <v>0</v>
      </c>
      <c r="R110" s="1488">
        <v>0</v>
      </c>
      <c r="S110" s="1488">
        <v>0</v>
      </c>
      <c r="T110" s="1488">
        <v>0</v>
      </c>
      <c r="U110" s="1488">
        <v>0</v>
      </c>
      <c r="V110" s="1488">
        <v>0</v>
      </c>
      <c r="W110" s="1488">
        <v>0</v>
      </c>
      <c r="X110" s="1488">
        <v>0</v>
      </c>
      <c r="Y110" s="1007">
        <f t="shared" ref="Y110:Y114" si="28">SUM(H110:X110)</f>
        <v>0</v>
      </c>
      <c r="Z110" s="1494"/>
      <c r="AA110" s="1494"/>
      <c r="AB110" s="1019"/>
    </row>
    <row r="111" spans="1:28" ht="18">
      <c r="A111" s="1039"/>
      <c r="B111" s="1013"/>
      <c r="C111" s="1037"/>
      <c r="D111" s="515"/>
      <c r="E111" s="515"/>
      <c r="F111" s="1483" t="s">
        <v>227</v>
      </c>
      <c r="G111" s="538"/>
      <c r="H111" s="1488">
        <v>0</v>
      </c>
      <c r="I111" s="1488">
        <v>0</v>
      </c>
      <c r="J111" s="1488">
        <v>0</v>
      </c>
      <c r="K111" s="1488">
        <v>0</v>
      </c>
      <c r="L111" s="1488">
        <v>0</v>
      </c>
      <c r="M111" s="1488">
        <v>0</v>
      </c>
      <c r="N111" s="1488">
        <v>0</v>
      </c>
      <c r="O111" s="1488">
        <v>0</v>
      </c>
      <c r="P111" s="1488">
        <v>0</v>
      </c>
      <c r="Q111" s="1488">
        <v>0</v>
      </c>
      <c r="R111" s="1488">
        <v>0</v>
      </c>
      <c r="S111" s="1488">
        <v>0</v>
      </c>
      <c r="T111" s="1488">
        <v>0</v>
      </c>
      <c r="U111" s="1488">
        <v>0</v>
      </c>
      <c r="V111" s="1488">
        <v>0</v>
      </c>
      <c r="W111" s="1488">
        <v>0</v>
      </c>
      <c r="X111" s="1488">
        <v>0</v>
      </c>
      <c r="Y111" s="1007">
        <f t="shared" si="28"/>
        <v>0</v>
      </c>
      <c r="Z111" s="1494"/>
      <c r="AA111" s="1494"/>
      <c r="AB111" s="1019"/>
    </row>
    <row r="112" spans="1:28" ht="18">
      <c r="A112" s="1039"/>
      <c r="B112" s="1013"/>
      <c r="C112" s="1037"/>
      <c r="D112" s="515"/>
      <c r="E112" s="515"/>
      <c r="F112" s="1483" t="s">
        <v>228</v>
      </c>
      <c r="G112" s="538"/>
      <c r="H112" s="1488">
        <v>0</v>
      </c>
      <c r="I112" s="1488">
        <v>0</v>
      </c>
      <c r="J112" s="1488">
        <v>0</v>
      </c>
      <c r="K112" s="1488">
        <v>0</v>
      </c>
      <c r="L112" s="1488">
        <v>0</v>
      </c>
      <c r="M112" s="1488">
        <v>0</v>
      </c>
      <c r="N112" s="1488">
        <v>0</v>
      </c>
      <c r="O112" s="1488">
        <v>0</v>
      </c>
      <c r="P112" s="1488">
        <v>0</v>
      </c>
      <c r="Q112" s="1488">
        <v>0</v>
      </c>
      <c r="R112" s="1488">
        <v>0</v>
      </c>
      <c r="S112" s="1488">
        <v>0</v>
      </c>
      <c r="T112" s="1488">
        <v>0</v>
      </c>
      <c r="U112" s="1488">
        <v>0</v>
      </c>
      <c r="V112" s="1488">
        <v>0</v>
      </c>
      <c r="W112" s="1488">
        <v>0</v>
      </c>
      <c r="X112" s="1488">
        <v>0</v>
      </c>
      <c r="Y112" s="1007">
        <f t="shared" si="28"/>
        <v>0</v>
      </c>
      <c r="Z112" s="1494"/>
      <c r="AA112" s="1494"/>
      <c r="AB112" s="1019"/>
    </row>
    <row r="113" spans="1:28" ht="18">
      <c r="A113" s="1039"/>
      <c r="B113" s="1013"/>
      <c r="C113" s="1037"/>
      <c r="D113" s="515"/>
      <c r="E113" s="515"/>
      <c r="F113" s="1483" t="s">
        <v>229</v>
      </c>
      <c r="G113" s="538"/>
      <c r="H113" s="1488">
        <v>0</v>
      </c>
      <c r="I113" s="1488">
        <v>0</v>
      </c>
      <c r="J113" s="1488">
        <v>0</v>
      </c>
      <c r="K113" s="1488">
        <v>0</v>
      </c>
      <c r="L113" s="1488">
        <v>0</v>
      </c>
      <c r="M113" s="1488">
        <v>0</v>
      </c>
      <c r="N113" s="1488">
        <v>0</v>
      </c>
      <c r="O113" s="1488">
        <v>0</v>
      </c>
      <c r="P113" s="1488">
        <v>0</v>
      </c>
      <c r="Q113" s="1488">
        <v>0</v>
      </c>
      <c r="R113" s="1488">
        <v>0</v>
      </c>
      <c r="S113" s="1488">
        <v>0</v>
      </c>
      <c r="T113" s="1488">
        <v>0</v>
      </c>
      <c r="U113" s="1488">
        <v>0</v>
      </c>
      <c r="V113" s="1488">
        <v>0</v>
      </c>
      <c r="W113" s="1488">
        <v>0</v>
      </c>
      <c r="X113" s="1488">
        <v>0</v>
      </c>
      <c r="Y113" s="1008">
        <f t="shared" si="28"/>
        <v>0</v>
      </c>
      <c r="Z113" s="1494"/>
      <c r="AA113" s="1494"/>
      <c r="AB113" s="1019"/>
    </row>
    <row r="114" spans="1:28" ht="31">
      <c r="A114" s="1040"/>
      <c r="B114" s="1016"/>
      <c r="C114" s="541" t="s">
        <v>216</v>
      </c>
      <c r="D114" s="521"/>
      <c r="E114" s="521"/>
      <c r="F114" s="1484" t="s">
        <v>217</v>
      </c>
      <c r="G114" s="538"/>
      <c r="H114" s="1488">
        <v>0</v>
      </c>
      <c r="I114" s="1488">
        <v>0</v>
      </c>
      <c r="J114" s="1488">
        <v>0</v>
      </c>
      <c r="K114" s="1488">
        <v>0</v>
      </c>
      <c r="L114" s="1488">
        <v>0</v>
      </c>
      <c r="M114" s="1488">
        <v>0</v>
      </c>
      <c r="N114" s="1488">
        <v>0</v>
      </c>
      <c r="O114" s="1488">
        <v>0</v>
      </c>
      <c r="P114" s="1488">
        <v>0</v>
      </c>
      <c r="Q114" s="1488">
        <v>0</v>
      </c>
      <c r="R114" s="1488">
        <v>0</v>
      </c>
      <c r="S114" s="1488">
        <v>0</v>
      </c>
      <c r="T114" s="1488">
        <v>0</v>
      </c>
      <c r="U114" s="1488">
        <v>0</v>
      </c>
      <c r="V114" s="1488">
        <v>0</v>
      </c>
      <c r="W114" s="1488">
        <v>0</v>
      </c>
      <c r="X114" s="1488">
        <v>0</v>
      </c>
      <c r="Y114" s="526">
        <f t="shared" si="28"/>
        <v>0</v>
      </c>
      <c r="Z114" s="1494"/>
      <c r="AA114" s="1494"/>
      <c r="AB114" s="1019"/>
    </row>
    <row r="115" spans="1:28" ht="18">
      <c r="A115" s="1041" t="s">
        <v>218</v>
      </c>
      <c r="B115" s="1012">
        <f>'3. DEPLOYED LABOR SUMMARY 1 '!D45</f>
        <v>0</v>
      </c>
      <c r="C115" s="540" t="s">
        <v>231</v>
      </c>
      <c r="D115" s="515"/>
      <c r="E115" s="515"/>
      <c r="F115" s="1484" t="s">
        <v>219</v>
      </c>
      <c r="G115" s="538"/>
      <c r="H115" s="1488">
        <v>0</v>
      </c>
      <c r="I115" s="1488">
        <v>0</v>
      </c>
      <c r="J115" s="1488">
        <v>0</v>
      </c>
      <c r="K115" s="1488">
        <v>0</v>
      </c>
      <c r="L115" s="1488">
        <v>0</v>
      </c>
      <c r="M115" s="1488">
        <v>0</v>
      </c>
      <c r="N115" s="1488">
        <v>0</v>
      </c>
      <c r="O115" s="1488">
        <v>0</v>
      </c>
      <c r="P115" s="1488">
        <v>0</v>
      </c>
      <c r="Q115" s="1488">
        <v>0</v>
      </c>
      <c r="R115" s="1488">
        <v>0</v>
      </c>
      <c r="S115" s="1488">
        <v>0</v>
      </c>
      <c r="T115" s="1488">
        <v>0</v>
      </c>
      <c r="U115" s="1488">
        <v>0</v>
      </c>
      <c r="V115" s="1488">
        <v>0</v>
      </c>
      <c r="W115" s="1488">
        <v>0</v>
      </c>
      <c r="X115" s="1488">
        <v>0</v>
      </c>
      <c r="Y115" s="526">
        <f t="shared" ref="Y115" si="29">H115</f>
        <v>0</v>
      </c>
      <c r="Z115" s="1494"/>
      <c r="AA115" s="1494"/>
      <c r="AB115" s="1019"/>
    </row>
    <row r="116" spans="1:28" ht="53">
      <c r="A116" s="1039"/>
      <c r="B116" s="1013"/>
      <c r="C116" s="540" t="s">
        <v>220</v>
      </c>
      <c r="D116" s="515"/>
      <c r="E116" s="515"/>
      <c r="F116" s="1485" t="s">
        <v>221</v>
      </c>
      <c r="G116" s="1492">
        <v>0.72499999999999998</v>
      </c>
      <c r="H116" s="1489"/>
      <c r="I116" s="1489"/>
      <c r="J116" s="1489"/>
      <c r="K116" s="1489"/>
      <c r="L116" s="1489"/>
      <c r="M116" s="1489"/>
      <c r="N116" s="1489"/>
      <c r="O116" s="1489"/>
      <c r="P116" s="1489"/>
      <c r="Q116" s="1489"/>
      <c r="R116" s="1489"/>
      <c r="S116" s="1489"/>
      <c r="T116" s="1489"/>
      <c r="U116" s="1489"/>
      <c r="V116" s="1490"/>
      <c r="W116" s="1490"/>
      <c r="X116" s="1490"/>
      <c r="Y116" s="526">
        <f t="shared" ref="Y116" si="30">(G116*H116)+(I116*G116)+(J116*G116)+(K116*G116)+(L116*G116)+(M116*G116)+(N116*G116)+(O116*G116)+(P116*G116)+(Q116*G116)+(R116*G116)+(S116*G116)+(T116*G116)+(U116*G116)+(V116*G116)+(W116*G116)+(X116*G116)</f>
        <v>0</v>
      </c>
      <c r="Z116" s="1494"/>
      <c r="AA116" s="1494"/>
      <c r="AB116" s="1019"/>
    </row>
    <row r="117" spans="1:28" ht="18">
      <c r="A117" s="1039"/>
      <c r="B117" s="1013"/>
      <c r="C117" s="540" t="s">
        <v>222</v>
      </c>
      <c r="D117" s="515"/>
      <c r="E117" s="515"/>
      <c r="F117" s="1484" t="s">
        <v>219</v>
      </c>
      <c r="G117" s="538"/>
      <c r="H117" s="1488">
        <v>0</v>
      </c>
      <c r="I117" s="1488">
        <v>0</v>
      </c>
      <c r="J117" s="1488">
        <v>0</v>
      </c>
      <c r="K117" s="1488">
        <v>0</v>
      </c>
      <c r="L117" s="1488">
        <v>0</v>
      </c>
      <c r="M117" s="1488">
        <v>0</v>
      </c>
      <c r="N117" s="1488">
        <v>0</v>
      </c>
      <c r="O117" s="1488">
        <v>0</v>
      </c>
      <c r="P117" s="1488">
        <v>0</v>
      </c>
      <c r="Q117" s="1488">
        <v>0</v>
      </c>
      <c r="R117" s="1488">
        <v>0</v>
      </c>
      <c r="S117" s="1488">
        <v>0</v>
      </c>
      <c r="T117" s="1488">
        <v>0</v>
      </c>
      <c r="U117" s="1488">
        <v>0</v>
      </c>
      <c r="V117" s="1488">
        <v>0</v>
      </c>
      <c r="W117" s="1488">
        <v>0</v>
      </c>
      <c r="X117" s="1488">
        <v>0</v>
      </c>
      <c r="Y117" s="526">
        <f t="shared" ref="Y117:Y126" si="31">SUM(H117:X117)</f>
        <v>0</v>
      </c>
      <c r="Z117" s="1494"/>
      <c r="AA117" s="1494"/>
      <c r="AB117" s="1019"/>
    </row>
    <row r="118" spans="1:28" ht="18">
      <c r="A118" s="1039"/>
      <c r="B118" s="1013"/>
      <c r="C118" s="540" t="s">
        <v>74</v>
      </c>
      <c r="D118" s="515"/>
      <c r="E118" s="515"/>
      <c r="F118" s="1484" t="s">
        <v>219</v>
      </c>
      <c r="G118" s="538"/>
      <c r="H118" s="1488">
        <v>0</v>
      </c>
      <c r="I118" s="1488">
        <v>0</v>
      </c>
      <c r="J118" s="1488">
        <v>0</v>
      </c>
      <c r="K118" s="1488">
        <v>0</v>
      </c>
      <c r="L118" s="1488">
        <v>0</v>
      </c>
      <c r="M118" s="1488">
        <v>0</v>
      </c>
      <c r="N118" s="1488">
        <v>0</v>
      </c>
      <c r="O118" s="1488">
        <v>0</v>
      </c>
      <c r="P118" s="1488">
        <v>0</v>
      </c>
      <c r="Q118" s="1488">
        <v>0</v>
      </c>
      <c r="R118" s="1488">
        <v>0</v>
      </c>
      <c r="S118" s="1488">
        <v>0</v>
      </c>
      <c r="T118" s="1488">
        <v>0</v>
      </c>
      <c r="U118" s="1488">
        <v>0</v>
      </c>
      <c r="V118" s="1488">
        <v>0</v>
      </c>
      <c r="W118" s="1488">
        <v>0</v>
      </c>
      <c r="X118" s="1488">
        <v>0</v>
      </c>
      <c r="Y118" s="526">
        <f t="shared" si="31"/>
        <v>0</v>
      </c>
      <c r="Z118" s="1494"/>
      <c r="AA118" s="1494"/>
      <c r="AB118" s="1019"/>
    </row>
    <row r="119" spans="1:28" ht="27" customHeight="1">
      <c r="A119" s="1039"/>
      <c r="B119" s="1013"/>
      <c r="C119" s="541" t="s">
        <v>223</v>
      </c>
      <c r="D119" s="515"/>
      <c r="E119" s="515"/>
      <c r="F119" s="1483"/>
      <c r="G119" s="538"/>
      <c r="H119" s="1488">
        <v>0</v>
      </c>
      <c r="I119" s="1488">
        <v>0</v>
      </c>
      <c r="J119" s="1488">
        <v>0</v>
      </c>
      <c r="K119" s="1488">
        <v>0</v>
      </c>
      <c r="L119" s="1488">
        <v>0</v>
      </c>
      <c r="M119" s="1488">
        <v>0</v>
      </c>
      <c r="N119" s="1488">
        <v>0</v>
      </c>
      <c r="O119" s="1488">
        <v>0</v>
      </c>
      <c r="P119" s="1488">
        <v>0</v>
      </c>
      <c r="Q119" s="1488">
        <v>0</v>
      </c>
      <c r="R119" s="1488">
        <v>0</v>
      </c>
      <c r="S119" s="1488">
        <v>0</v>
      </c>
      <c r="T119" s="1488">
        <v>0</v>
      </c>
      <c r="U119" s="1488">
        <v>0</v>
      </c>
      <c r="V119" s="1488">
        <v>0</v>
      </c>
      <c r="W119" s="1488">
        <v>0</v>
      </c>
      <c r="X119" s="1488">
        <v>0</v>
      </c>
      <c r="Y119" s="526">
        <f t="shared" si="31"/>
        <v>0</v>
      </c>
      <c r="Z119" s="1494"/>
      <c r="AA119" s="1494"/>
      <c r="AB119" s="1019"/>
    </row>
    <row r="120" spans="1:28" ht="30" customHeight="1" thickBot="1">
      <c r="A120" s="1042"/>
      <c r="B120" s="1014"/>
      <c r="C120" s="542" t="s">
        <v>223</v>
      </c>
      <c r="D120" s="518"/>
      <c r="E120" s="518"/>
      <c r="F120" s="1486"/>
      <c r="G120" s="539"/>
      <c r="H120" s="1491">
        <v>0</v>
      </c>
      <c r="I120" s="1491">
        <v>0</v>
      </c>
      <c r="J120" s="1491">
        <v>0</v>
      </c>
      <c r="K120" s="1491">
        <v>0</v>
      </c>
      <c r="L120" s="1491">
        <v>0</v>
      </c>
      <c r="M120" s="1491">
        <v>0</v>
      </c>
      <c r="N120" s="1491">
        <v>0</v>
      </c>
      <c r="O120" s="1491">
        <v>0</v>
      </c>
      <c r="P120" s="1491">
        <v>0</v>
      </c>
      <c r="Q120" s="1491">
        <v>0</v>
      </c>
      <c r="R120" s="1491">
        <v>0</v>
      </c>
      <c r="S120" s="1491">
        <v>0</v>
      </c>
      <c r="T120" s="1491">
        <v>0</v>
      </c>
      <c r="U120" s="1491">
        <v>0</v>
      </c>
      <c r="V120" s="1491">
        <v>0</v>
      </c>
      <c r="W120" s="1491">
        <v>0</v>
      </c>
      <c r="X120" s="1491">
        <v>0</v>
      </c>
      <c r="Y120" s="527">
        <f t="shared" si="31"/>
        <v>0</v>
      </c>
      <c r="Z120" s="1495"/>
      <c r="AA120" s="1495"/>
      <c r="AB120" s="1020"/>
    </row>
    <row r="121" spans="1:28" ht="18">
      <c r="A121" s="1038" t="s">
        <v>215</v>
      </c>
      <c r="B121" s="1015">
        <f>'3. DEPLOYED LABOR SUMMARY 1 '!D48</f>
        <v>0</v>
      </c>
      <c r="C121" s="1036" t="s">
        <v>224</v>
      </c>
      <c r="D121" s="516"/>
      <c r="E121" s="516"/>
      <c r="F121" s="1475" t="s">
        <v>225</v>
      </c>
      <c r="G121" s="537"/>
      <c r="H121" s="517">
        <v>0</v>
      </c>
      <c r="I121" s="517">
        <v>0</v>
      </c>
      <c r="J121" s="517">
        <v>0</v>
      </c>
      <c r="K121" s="517">
        <v>0</v>
      </c>
      <c r="L121" s="517">
        <v>0</v>
      </c>
      <c r="M121" s="517">
        <v>0</v>
      </c>
      <c r="N121" s="517">
        <v>0</v>
      </c>
      <c r="O121" s="517">
        <v>0</v>
      </c>
      <c r="P121" s="517">
        <v>0</v>
      </c>
      <c r="Q121" s="517">
        <v>0</v>
      </c>
      <c r="R121" s="517">
        <v>0</v>
      </c>
      <c r="S121" s="517">
        <v>0</v>
      </c>
      <c r="T121" s="517">
        <v>0</v>
      </c>
      <c r="U121" s="517">
        <v>0</v>
      </c>
      <c r="V121" s="517">
        <v>0</v>
      </c>
      <c r="W121" s="517">
        <v>0</v>
      </c>
      <c r="X121" s="517">
        <v>0</v>
      </c>
      <c r="Y121" s="1006">
        <f>SUM(H121:X125)</f>
        <v>0</v>
      </c>
      <c r="Z121" s="1021">
        <v>0</v>
      </c>
      <c r="AA121" s="1021">
        <v>0</v>
      </c>
      <c r="AB121" s="1018">
        <f t="shared" ref="AB121" si="32">SUM(Y121+Y122+Y123+Y124+Y125+Y126+Y127+Y128+Y129+Y130+Y131+Y132)</f>
        <v>0</v>
      </c>
    </row>
    <row r="122" spans="1:28" ht="18">
      <c r="A122" s="1039"/>
      <c r="B122" s="1013"/>
      <c r="C122" s="1037"/>
      <c r="D122" s="515"/>
      <c r="E122" s="515"/>
      <c r="F122" s="1476" t="s">
        <v>226</v>
      </c>
      <c r="G122" s="538"/>
      <c r="H122" s="513">
        <v>0</v>
      </c>
      <c r="I122" s="513">
        <v>0</v>
      </c>
      <c r="J122" s="513">
        <v>0</v>
      </c>
      <c r="K122" s="513">
        <v>0</v>
      </c>
      <c r="L122" s="513">
        <v>0</v>
      </c>
      <c r="M122" s="513">
        <v>0</v>
      </c>
      <c r="N122" s="513">
        <v>0</v>
      </c>
      <c r="O122" s="513">
        <v>0</v>
      </c>
      <c r="P122" s="513">
        <v>0</v>
      </c>
      <c r="Q122" s="513">
        <v>0</v>
      </c>
      <c r="R122" s="513">
        <v>0</v>
      </c>
      <c r="S122" s="513">
        <v>0</v>
      </c>
      <c r="T122" s="513">
        <v>0</v>
      </c>
      <c r="U122" s="513">
        <v>0</v>
      </c>
      <c r="V122" s="513">
        <v>0</v>
      </c>
      <c r="W122" s="513">
        <v>0</v>
      </c>
      <c r="X122" s="513">
        <v>0</v>
      </c>
      <c r="Y122" s="1007">
        <f t="shared" si="31"/>
        <v>0</v>
      </c>
      <c r="Z122" s="1022"/>
      <c r="AA122" s="1022"/>
      <c r="AB122" s="1019"/>
    </row>
    <row r="123" spans="1:28" ht="18">
      <c r="A123" s="1039"/>
      <c r="B123" s="1013"/>
      <c r="C123" s="1037"/>
      <c r="D123" s="515"/>
      <c r="E123" s="515"/>
      <c r="F123" s="1476" t="s">
        <v>227</v>
      </c>
      <c r="G123" s="538"/>
      <c r="H123" s="513">
        <v>0</v>
      </c>
      <c r="I123" s="513">
        <v>0</v>
      </c>
      <c r="J123" s="513">
        <v>0</v>
      </c>
      <c r="K123" s="513">
        <v>0</v>
      </c>
      <c r="L123" s="513">
        <v>0</v>
      </c>
      <c r="M123" s="513">
        <v>0</v>
      </c>
      <c r="N123" s="513">
        <v>0</v>
      </c>
      <c r="O123" s="513">
        <v>0</v>
      </c>
      <c r="P123" s="513">
        <v>0</v>
      </c>
      <c r="Q123" s="513">
        <v>0</v>
      </c>
      <c r="R123" s="513">
        <v>0</v>
      </c>
      <c r="S123" s="513">
        <v>0</v>
      </c>
      <c r="T123" s="513">
        <v>0</v>
      </c>
      <c r="U123" s="513">
        <v>0</v>
      </c>
      <c r="V123" s="513">
        <v>0</v>
      </c>
      <c r="W123" s="513">
        <v>0</v>
      </c>
      <c r="X123" s="513">
        <v>0</v>
      </c>
      <c r="Y123" s="1007">
        <f t="shared" si="31"/>
        <v>0</v>
      </c>
      <c r="Z123" s="1022"/>
      <c r="AA123" s="1022"/>
      <c r="AB123" s="1019"/>
    </row>
    <row r="124" spans="1:28" ht="18">
      <c r="A124" s="1039"/>
      <c r="B124" s="1013"/>
      <c r="C124" s="1037"/>
      <c r="D124" s="515"/>
      <c r="E124" s="515"/>
      <c r="F124" s="1476" t="s">
        <v>228</v>
      </c>
      <c r="G124" s="538"/>
      <c r="H124" s="513">
        <v>0</v>
      </c>
      <c r="I124" s="513">
        <v>0</v>
      </c>
      <c r="J124" s="513">
        <v>0</v>
      </c>
      <c r="K124" s="513">
        <v>0</v>
      </c>
      <c r="L124" s="513">
        <v>0</v>
      </c>
      <c r="M124" s="513">
        <v>0</v>
      </c>
      <c r="N124" s="513">
        <v>0</v>
      </c>
      <c r="O124" s="513">
        <v>0</v>
      </c>
      <c r="P124" s="513">
        <v>0</v>
      </c>
      <c r="Q124" s="513">
        <v>0</v>
      </c>
      <c r="R124" s="513">
        <v>0</v>
      </c>
      <c r="S124" s="513">
        <v>0</v>
      </c>
      <c r="T124" s="513">
        <v>0</v>
      </c>
      <c r="U124" s="513">
        <v>0</v>
      </c>
      <c r="V124" s="513">
        <v>0</v>
      </c>
      <c r="W124" s="513">
        <v>0</v>
      </c>
      <c r="X124" s="513">
        <v>0</v>
      </c>
      <c r="Y124" s="1007">
        <f t="shared" si="31"/>
        <v>0</v>
      </c>
      <c r="Z124" s="1022"/>
      <c r="AA124" s="1022"/>
      <c r="AB124" s="1019"/>
    </row>
    <row r="125" spans="1:28" ht="18">
      <c r="A125" s="1039"/>
      <c r="B125" s="1013"/>
      <c r="C125" s="1037"/>
      <c r="D125" s="515"/>
      <c r="E125" s="515"/>
      <c r="F125" s="1476" t="s">
        <v>229</v>
      </c>
      <c r="G125" s="538"/>
      <c r="H125" s="513">
        <v>0</v>
      </c>
      <c r="I125" s="513">
        <v>0</v>
      </c>
      <c r="J125" s="513">
        <v>0</v>
      </c>
      <c r="K125" s="513">
        <v>0</v>
      </c>
      <c r="L125" s="513">
        <v>0</v>
      </c>
      <c r="M125" s="513">
        <v>0</v>
      </c>
      <c r="N125" s="513">
        <v>0</v>
      </c>
      <c r="O125" s="513">
        <v>0</v>
      </c>
      <c r="P125" s="513">
        <v>0</v>
      </c>
      <c r="Q125" s="513">
        <v>0</v>
      </c>
      <c r="R125" s="513">
        <v>0</v>
      </c>
      <c r="S125" s="513">
        <v>0</v>
      </c>
      <c r="T125" s="513">
        <v>0</v>
      </c>
      <c r="U125" s="513">
        <v>0</v>
      </c>
      <c r="V125" s="513">
        <v>0</v>
      </c>
      <c r="W125" s="513">
        <v>0</v>
      </c>
      <c r="X125" s="513">
        <v>0</v>
      </c>
      <c r="Y125" s="1008">
        <f t="shared" si="31"/>
        <v>0</v>
      </c>
      <c r="Z125" s="1022"/>
      <c r="AA125" s="1022"/>
      <c r="AB125" s="1019"/>
    </row>
    <row r="126" spans="1:28" ht="31">
      <c r="A126" s="1040"/>
      <c r="B126" s="1016"/>
      <c r="C126" s="541" t="s">
        <v>216</v>
      </c>
      <c r="D126" s="521"/>
      <c r="E126" s="521"/>
      <c r="F126" s="1477" t="s">
        <v>217</v>
      </c>
      <c r="G126" s="538"/>
      <c r="H126" s="513">
        <v>0</v>
      </c>
      <c r="I126" s="513">
        <v>0</v>
      </c>
      <c r="J126" s="513">
        <v>0</v>
      </c>
      <c r="K126" s="513">
        <v>0</v>
      </c>
      <c r="L126" s="513">
        <v>0</v>
      </c>
      <c r="M126" s="513">
        <v>0</v>
      </c>
      <c r="N126" s="513">
        <v>0</v>
      </c>
      <c r="O126" s="513">
        <v>0</v>
      </c>
      <c r="P126" s="513">
        <v>0</v>
      </c>
      <c r="Q126" s="513">
        <v>0</v>
      </c>
      <c r="R126" s="513">
        <v>0</v>
      </c>
      <c r="S126" s="513">
        <v>0</v>
      </c>
      <c r="T126" s="513">
        <v>0</v>
      </c>
      <c r="U126" s="513">
        <v>0</v>
      </c>
      <c r="V126" s="513">
        <v>0</v>
      </c>
      <c r="W126" s="513">
        <v>0</v>
      </c>
      <c r="X126" s="513">
        <v>0</v>
      </c>
      <c r="Y126" s="526">
        <f t="shared" si="31"/>
        <v>0</v>
      </c>
      <c r="Z126" s="1022"/>
      <c r="AA126" s="1022"/>
      <c r="AB126" s="1019"/>
    </row>
    <row r="127" spans="1:28" ht="18">
      <c r="A127" s="1041" t="s">
        <v>218</v>
      </c>
      <c r="B127" s="1012">
        <f>'3. DEPLOYED LABOR SUMMARY 1 '!D49</f>
        <v>0</v>
      </c>
      <c r="C127" s="540" t="s">
        <v>231</v>
      </c>
      <c r="D127" s="515"/>
      <c r="E127" s="515"/>
      <c r="F127" s="1477" t="s">
        <v>219</v>
      </c>
      <c r="G127" s="538"/>
      <c r="H127" s="513">
        <v>0</v>
      </c>
      <c r="I127" s="513">
        <v>0</v>
      </c>
      <c r="J127" s="513">
        <v>0</v>
      </c>
      <c r="K127" s="513">
        <v>0</v>
      </c>
      <c r="L127" s="513">
        <v>0</v>
      </c>
      <c r="M127" s="513">
        <v>0</v>
      </c>
      <c r="N127" s="513">
        <v>0</v>
      </c>
      <c r="O127" s="513">
        <v>0</v>
      </c>
      <c r="P127" s="513">
        <v>0</v>
      </c>
      <c r="Q127" s="513">
        <v>0</v>
      </c>
      <c r="R127" s="513">
        <v>0</v>
      </c>
      <c r="S127" s="513">
        <v>0</v>
      </c>
      <c r="T127" s="513">
        <v>0</v>
      </c>
      <c r="U127" s="513">
        <v>0</v>
      </c>
      <c r="V127" s="513">
        <v>0</v>
      </c>
      <c r="W127" s="513">
        <v>0</v>
      </c>
      <c r="X127" s="513">
        <v>0</v>
      </c>
      <c r="Y127" s="526">
        <f t="shared" ref="Y127" si="33">H127</f>
        <v>0</v>
      </c>
      <c r="Z127" s="1022"/>
      <c r="AA127" s="1022"/>
      <c r="AB127" s="1019"/>
    </row>
    <row r="128" spans="1:28" ht="53">
      <c r="A128" s="1039"/>
      <c r="B128" s="1013"/>
      <c r="C128" s="540" t="s">
        <v>220</v>
      </c>
      <c r="D128" s="515"/>
      <c r="E128" s="515"/>
      <c r="F128" s="1478" t="s">
        <v>221</v>
      </c>
      <c r="G128" s="1481">
        <v>0.72499999999999998</v>
      </c>
      <c r="H128" s="529"/>
      <c r="I128" s="529"/>
      <c r="J128" s="529"/>
      <c r="K128" s="529"/>
      <c r="L128" s="529"/>
      <c r="M128" s="529"/>
      <c r="N128" s="529"/>
      <c r="O128" s="529"/>
      <c r="P128" s="529"/>
      <c r="Q128" s="529"/>
      <c r="R128" s="529"/>
      <c r="S128" s="529"/>
      <c r="T128" s="529"/>
      <c r="U128" s="529"/>
      <c r="V128" s="545"/>
      <c r="W128" s="545"/>
      <c r="X128" s="545"/>
      <c r="Y128" s="526">
        <f t="shared" ref="Y128" si="34">(G128*H128)+(I128*G128)+(J128*G128)+(K128*G128)+(L128*G128)+(M128*G128)+(N128*G128)+(O128*G128)+(P128*G128)+(Q128*G128)+(R128*G128)+(S128*G128)+(T128*G128)+(U128*G128)+(V128*G128)+(W128*G128)+(X128*G128)</f>
        <v>0</v>
      </c>
      <c r="Z128" s="1022"/>
      <c r="AA128" s="1022"/>
      <c r="AB128" s="1019"/>
    </row>
    <row r="129" spans="1:28" ht="18">
      <c r="A129" s="1039"/>
      <c r="B129" s="1013"/>
      <c r="C129" s="540" t="s">
        <v>222</v>
      </c>
      <c r="D129" s="515"/>
      <c r="E129" s="515"/>
      <c r="F129" s="1477" t="s">
        <v>219</v>
      </c>
      <c r="G129" s="538"/>
      <c r="H129" s="513">
        <v>0</v>
      </c>
      <c r="I129" s="513">
        <v>0</v>
      </c>
      <c r="J129" s="513">
        <v>0</v>
      </c>
      <c r="K129" s="513">
        <v>0</v>
      </c>
      <c r="L129" s="513">
        <v>0</v>
      </c>
      <c r="M129" s="513">
        <v>0</v>
      </c>
      <c r="N129" s="513">
        <v>0</v>
      </c>
      <c r="O129" s="513">
        <v>0</v>
      </c>
      <c r="P129" s="513">
        <v>0</v>
      </c>
      <c r="Q129" s="513">
        <v>0</v>
      </c>
      <c r="R129" s="513">
        <v>0</v>
      </c>
      <c r="S129" s="513">
        <v>0</v>
      </c>
      <c r="T129" s="513">
        <v>0</v>
      </c>
      <c r="U129" s="513">
        <v>0</v>
      </c>
      <c r="V129" s="513">
        <v>0</v>
      </c>
      <c r="W129" s="513">
        <v>0</v>
      </c>
      <c r="X129" s="513">
        <v>0</v>
      </c>
      <c r="Y129" s="526">
        <f t="shared" ref="Y129:Y138" si="35">SUM(H129:X129)</f>
        <v>0</v>
      </c>
      <c r="Z129" s="1022"/>
      <c r="AA129" s="1022"/>
      <c r="AB129" s="1019"/>
    </row>
    <row r="130" spans="1:28" ht="18">
      <c r="A130" s="1039"/>
      <c r="B130" s="1013"/>
      <c r="C130" s="540" t="s">
        <v>74</v>
      </c>
      <c r="D130" s="515"/>
      <c r="E130" s="515"/>
      <c r="F130" s="1477" t="s">
        <v>219</v>
      </c>
      <c r="G130" s="538"/>
      <c r="H130" s="513">
        <v>0</v>
      </c>
      <c r="I130" s="513">
        <v>0</v>
      </c>
      <c r="J130" s="513">
        <v>0</v>
      </c>
      <c r="K130" s="513">
        <v>0</v>
      </c>
      <c r="L130" s="513">
        <v>0</v>
      </c>
      <c r="M130" s="513">
        <v>0</v>
      </c>
      <c r="N130" s="513">
        <v>0</v>
      </c>
      <c r="O130" s="513">
        <v>0</v>
      </c>
      <c r="P130" s="513">
        <v>0</v>
      </c>
      <c r="Q130" s="513">
        <v>0</v>
      </c>
      <c r="R130" s="513">
        <v>0</v>
      </c>
      <c r="S130" s="513">
        <v>0</v>
      </c>
      <c r="T130" s="513">
        <v>0</v>
      </c>
      <c r="U130" s="513">
        <v>0</v>
      </c>
      <c r="V130" s="513">
        <v>0</v>
      </c>
      <c r="W130" s="513">
        <v>0</v>
      </c>
      <c r="X130" s="513">
        <v>0</v>
      </c>
      <c r="Y130" s="526">
        <f t="shared" si="35"/>
        <v>0</v>
      </c>
      <c r="Z130" s="1022"/>
      <c r="AA130" s="1022"/>
      <c r="AB130" s="1019"/>
    </row>
    <row r="131" spans="1:28" ht="28" customHeight="1">
      <c r="A131" s="1039"/>
      <c r="B131" s="1013"/>
      <c r="C131" s="541" t="s">
        <v>223</v>
      </c>
      <c r="D131" s="515"/>
      <c r="E131" s="515"/>
      <c r="F131" s="1476"/>
      <c r="G131" s="538"/>
      <c r="H131" s="513">
        <v>0</v>
      </c>
      <c r="I131" s="513">
        <v>0</v>
      </c>
      <c r="J131" s="513">
        <v>0</v>
      </c>
      <c r="K131" s="513">
        <v>0</v>
      </c>
      <c r="L131" s="513">
        <v>0</v>
      </c>
      <c r="M131" s="513">
        <v>0</v>
      </c>
      <c r="N131" s="513">
        <v>0</v>
      </c>
      <c r="O131" s="513">
        <v>0</v>
      </c>
      <c r="P131" s="513">
        <v>0</v>
      </c>
      <c r="Q131" s="513">
        <v>0</v>
      </c>
      <c r="R131" s="513">
        <v>0</v>
      </c>
      <c r="S131" s="513">
        <v>0</v>
      </c>
      <c r="T131" s="513">
        <v>0</v>
      </c>
      <c r="U131" s="513">
        <v>0</v>
      </c>
      <c r="V131" s="513">
        <v>0</v>
      </c>
      <c r="W131" s="513">
        <v>0</v>
      </c>
      <c r="X131" s="513">
        <v>0</v>
      </c>
      <c r="Y131" s="526">
        <f t="shared" si="35"/>
        <v>0</v>
      </c>
      <c r="Z131" s="1022"/>
      <c r="AA131" s="1022"/>
      <c r="AB131" s="1019"/>
    </row>
    <row r="132" spans="1:28" ht="35" customHeight="1" thickBot="1">
      <c r="A132" s="1042"/>
      <c r="B132" s="1014"/>
      <c r="C132" s="542" t="s">
        <v>223</v>
      </c>
      <c r="D132" s="518"/>
      <c r="E132" s="518"/>
      <c r="F132" s="1479"/>
      <c r="G132" s="539"/>
      <c r="H132" s="519">
        <v>0</v>
      </c>
      <c r="I132" s="519">
        <v>0</v>
      </c>
      <c r="J132" s="519">
        <v>0</v>
      </c>
      <c r="K132" s="519">
        <v>0</v>
      </c>
      <c r="L132" s="519">
        <v>0</v>
      </c>
      <c r="M132" s="519">
        <v>0</v>
      </c>
      <c r="N132" s="519">
        <v>0</v>
      </c>
      <c r="O132" s="519">
        <v>0</v>
      </c>
      <c r="P132" s="519">
        <v>0</v>
      </c>
      <c r="Q132" s="519">
        <v>0</v>
      </c>
      <c r="R132" s="519">
        <v>0</v>
      </c>
      <c r="S132" s="519">
        <v>0</v>
      </c>
      <c r="T132" s="519">
        <v>0</v>
      </c>
      <c r="U132" s="519">
        <v>0</v>
      </c>
      <c r="V132" s="519">
        <v>0</v>
      </c>
      <c r="W132" s="519">
        <v>0</v>
      </c>
      <c r="X132" s="519">
        <v>0</v>
      </c>
      <c r="Y132" s="527">
        <f t="shared" si="35"/>
        <v>0</v>
      </c>
      <c r="Z132" s="1023"/>
      <c r="AA132" s="1023"/>
      <c r="AB132" s="1020"/>
    </row>
    <row r="133" spans="1:28" ht="18">
      <c r="A133" s="1038" t="s">
        <v>215</v>
      </c>
      <c r="B133" s="1015">
        <f>'3. DEPLOYED LABOR SUMMARY 1 '!D52</f>
        <v>0</v>
      </c>
      <c r="C133" s="1036" t="s">
        <v>224</v>
      </c>
      <c r="D133" s="516"/>
      <c r="E133" s="516"/>
      <c r="F133" s="1482" t="s">
        <v>225</v>
      </c>
      <c r="G133" s="537"/>
      <c r="H133" s="1487">
        <v>0</v>
      </c>
      <c r="I133" s="1487">
        <v>0</v>
      </c>
      <c r="J133" s="1487">
        <v>0</v>
      </c>
      <c r="K133" s="1487">
        <v>0</v>
      </c>
      <c r="L133" s="1487">
        <v>0</v>
      </c>
      <c r="M133" s="1487">
        <v>0</v>
      </c>
      <c r="N133" s="1487">
        <v>0</v>
      </c>
      <c r="O133" s="1487">
        <v>0</v>
      </c>
      <c r="P133" s="1487">
        <v>0</v>
      </c>
      <c r="Q133" s="1487">
        <v>0</v>
      </c>
      <c r="R133" s="1487">
        <v>0</v>
      </c>
      <c r="S133" s="1487">
        <v>0</v>
      </c>
      <c r="T133" s="1487">
        <v>0</v>
      </c>
      <c r="U133" s="1487">
        <v>0</v>
      </c>
      <c r="V133" s="1487">
        <v>0</v>
      </c>
      <c r="W133" s="1487">
        <v>0</v>
      </c>
      <c r="X133" s="1487">
        <v>0</v>
      </c>
      <c r="Y133" s="1006">
        <f>SUM(H133:X137)</f>
        <v>0</v>
      </c>
      <c r="Z133" s="1493">
        <v>0</v>
      </c>
      <c r="AA133" s="1493">
        <v>0</v>
      </c>
      <c r="AB133" s="1018">
        <f t="shared" ref="AB133" si="36">SUM(Y133+Y134+Y135+Y136+Y137+Y138+Y139+Y140+Y141+Y142+Y143+Y144)</f>
        <v>0</v>
      </c>
    </row>
    <row r="134" spans="1:28" ht="18">
      <c r="A134" s="1039"/>
      <c r="B134" s="1013"/>
      <c r="C134" s="1037"/>
      <c r="D134" s="515"/>
      <c r="E134" s="515"/>
      <c r="F134" s="1483" t="s">
        <v>226</v>
      </c>
      <c r="G134" s="538"/>
      <c r="H134" s="1488">
        <v>0</v>
      </c>
      <c r="I134" s="1488">
        <v>0</v>
      </c>
      <c r="J134" s="1488">
        <v>0</v>
      </c>
      <c r="K134" s="1488">
        <v>0</v>
      </c>
      <c r="L134" s="1488">
        <v>0</v>
      </c>
      <c r="M134" s="1488">
        <v>0</v>
      </c>
      <c r="N134" s="1488">
        <v>0</v>
      </c>
      <c r="O134" s="1488">
        <v>0</v>
      </c>
      <c r="P134" s="1488">
        <v>0</v>
      </c>
      <c r="Q134" s="1488">
        <v>0</v>
      </c>
      <c r="R134" s="1488">
        <v>0</v>
      </c>
      <c r="S134" s="1488">
        <v>0</v>
      </c>
      <c r="T134" s="1488">
        <v>0</v>
      </c>
      <c r="U134" s="1488">
        <v>0</v>
      </c>
      <c r="V134" s="1488">
        <v>0</v>
      </c>
      <c r="W134" s="1488">
        <v>0</v>
      </c>
      <c r="X134" s="1488">
        <v>0</v>
      </c>
      <c r="Y134" s="1007">
        <f t="shared" si="35"/>
        <v>0</v>
      </c>
      <c r="Z134" s="1494"/>
      <c r="AA134" s="1494"/>
      <c r="AB134" s="1019"/>
    </row>
    <row r="135" spans="1:28" ht="18">
      <c r="A135" s="1039"/>
      <c r="B135" s="1013"/>
      <c r="C135" s="1037"/>
      <c r="D135" s="515"/>
      <c r="E135" s="515"/>
      <c r="F135" s="1483" t="s">
        <v>227</v>
      </c>
      <c r="G135" s="538"/>
      <c r="H135" s="1488">
        <v>0</v>
      </c>
      <c r="I135" s="1488">
        <v>0</v>
      </c>
      <c r="J135" s="1488">
        <v>0</v>
      </c>
      <c r="K135" s="1488">
        <v>0</v>
      </c>
      <c r="L135" s="1488">
        <v>0</v>
      </c>
      <c r="M135" s="1488">
        <v>0</v>
      </c>
      <c r="N135" s="1488">
        <v>0</v>
      </c>
      <c r="O135" s="1488">
        <v>0</v>
      </c>
      <c r="P135" s="1488">
        <v>0</v>
      </c>
      <c r="Q135" s="1488">
        <v>0</v>
      </c>
      <c r="R135" s="1488">
        <v>0</v>
      </c>
      <c r="S135" s="1488">
        <v>0</v>
      </c>
      <c r="T135" s="1488">
        <v>0</v>
      </c>
      <c r="U135" s="1488">
        <v>0</v>
      </c>
      <c r="V135" s="1488">
        <v>0</v>
      </c>
      <c r="W135" s="1488">
        <v>0</v>
      </c>
      <c r="X135" s="1488">
        <v>0</v>
      </c>
      <c r="Y135" s="1007">
        <f t="shared" si="35"/>
        <v>0</v>
      </c>
      <c r="Z135" s="1494"/>
      <c r="AA135" s="1494"/>
      <c r="AB135" s="1019"/>
    </row>
    <row r="136" spans="1:28" ht="18">
      <c r="A136" s="1039"/>
      <c r="B136" s="1013"/>
      <c r="C136" s="1037"/>
      <c r="D136" s="515"/>
      <c r="E136" s="515"/>
      <c r="F136" s="1483" t="s">
        <v>228</v>
      </c>
      <c r="G136" s="538"/>
      <c r="H136" s="1488">
        <v>0</v>
      </c>
      <c r="I136" s="1488">
        <v>0</v>
      </c>
      <c r="J136" s="1488">
        <v>0</v>
      </c>
      <c r="K136" s="1488">
        <v>0</v>
      </c>
      <c r="L136" s="1488">
        <v>0</v>
      </c>
      <c r="M136" s="1488">
        <v>0</v>
      </c>
      <c r="N136" s="1488">
        <v>0</v>
      </c>
      <c r="O136" s="1488">
        <v>0</v>
      </c>
      <c r="P136" s="1488">
        <v>0</v>
      </c>
      <c r="Q136" s="1488">
        <v>0</v>
      </c>
      <c r="R136" s="1488">
        <v>0</v>
      </c>
      <c r="S136" s="1488">
        <v>0</v>
      </c>
      <c r="T136" s="1488">
        <v>0</v>
      </c>
      <c r="U136" s="1488">
        <v>0</v>
      </c>
      <c r="V136" s="1488">
        <v>0</v>
      </c>
      <c r="W136" s="1488">
        <v>0</v>
      </c>
      <c r="X136" s="1488">
        <v>0</v>
      </c>
      <c r="Y136" s="1007">
        <f t="shared" si="35"/>
        <v>0</v>
      </c>
      <c r="Z136" s="1494"/>
      <c r="AA136" s="1494"/>
      <c r="AB136" s="1019"/>
    </row>
    <row r="137" spans="1:28" ht="18">
      <c r="A137" s="1039"/>
      <c r="B137" s="1013"/>
      <c r="C137" s="1037"/>
      <c r="D137" s="515"/>
      <c r="E137" s="515"/>
      <c r="F137" s="1483" t="s">
        <v>229</v>
      </c>
      <c r="G137" s="538"/>
      <c r="H137" s="1488">
        <v>0</v>
      </c>
      <c r="I137" s="1488">
        <v>0</v>
      </c>
      <c r="J137" s="1488">
        <v>0</v>
      </c>
      <c r="K137" s="1488">
        <v>0</v>
      </c>
      <c r="L137" s="1488">
        <v>0</v>
      </c>
      <c r="M137" s="1488">
        <v>0</v>
      </c>
      <c r="N137" s="1488">
        <v>0</v>
      </c>
      <c r="O137" s="1488">
        <v>0</v>
      </c>
      <c r="P137" s="1488">
        <v>0</v>
      </c>
      <c r="Q137" s="1488">
        <v>0</v>
      </c>
      <c r="R137" s="1488">
        <v>0</v>
      </c>
      <c r="S137" s="1488">
        <v>0</v>
      </c>
      <c r="T137" s="1488">
        <v>0</v>
      </c>
      <c r="U137" s="1488">
        <v>0</v>
      </c>
      <c r="V137" s="1488">
        <v>0</v>
      </c>
      <c r="W137" s="1488">
        <v>0</v>
      </c>
      <c r="X137" s="1488">
        <v>0</v>
      </c>
      <c r="Y137" s="1008">
        <f t="shared" si="35"/>
        <v>0</v>
      </c>
      <c r="Z137" s="1494"/>
      <c r="AA137" s="1494"/>
      <c r="AB137" s="1019"/>
    </row>
    <row r="138" spans="1:28" ht="31">
      <c r="A138" s="1040"/>
      <c r="B138" s="1016"/>
      <c r="C138" s="541" t="s">
        <v>216</v>
      </c>
      <c r="D138" s="521"/>
      <c r="E138" s="521"/>
      <c r="F138" s="1484" t="s">
        <v>217</v>
      </c>
      <c r="G138" s="538"/>
      <c r="H138" s="1488">
        <v>0</v>
      </c>
      <c r="I138" s="1488">
        <v>0</v>
      </c>
      <c r="J138" s="1488">
        <v>0</v>
      </c>
      <c r="K138" s="1488">
        <v>0</v>
      </c>
      <c r="L138" s="1488">
        <v>0</v>
      </c>
      <c r="M138" s="1488">
        <v>0</v>
      </c>
      <c r="N138" s="1488">
        <v>0</v>
      </c>
      <c r="O138" s="1488">
        <v>0</v>
      </c>
      <c r="P138" s="1488">
        <v>0</v>
      </c>
      <c r="Q138" s="1488">
        <v>0</v>
      </c>
      <c r="R138" s="1488">
        <v>0</v>
      </c>
      <c r="S138" s="1488">
        <v>0</v>
      </c>
      <c r="T138" s="1488">
        <v>0</v>
      </c>
      <c r="U138" s="1488">
        <v>0</v>
      </c>
      <c r="V138" s="1488">
        <v>0</v>
      </c>
      <c r="W138" s="1488">
        <v>0</v>
      </c>
      <c r="X138" s="1488">
        <v>0</v>
      </c>
      <c r="Y138" s="526">
        <f t="shared" si="35"/>
        <v>0</v>
      </c>
      <c r="Z138" s="1494"/>
      <c r="AA138" s="1494"/>
      <c r="AB138" s="1019"/>
    </row>
    <row r="139" spans="1:28" ht="18">
      <c r="A139" s="1041" t="s">
        <v>218</v>
      </c>
      <c r="B139" s="1012">
        <f>'3. DEPLOYED LABOR SUMMARY 1 '!D53</f>
        <v>0</v>
      </c>
      <c r="C139" s="540" t="s">
        <v>231</v>
      </c>
      <c r="D139" s="515"/>
      <c r="E139" s="515"/>
      <c r="F139" s="1484" t="s">
        <v>219</v>
      </c>
      <c r="G139" s="538"/>
      <c r="H139" s="1488">
        <v>0</v>
      </c>
      <c r="I139" s="1488">
        <v>0</v>
      </c>
      <c r="J139" s="1488">
        <v>0</v>
      </c>
      <c r="K139" s="1488">
        <v>0</v>
      </c>
      <c r="L139" s="1488">
        <v>0</v>
      </c>
      <c r="M139" s="1488">
        <v>0</v>
      </c>
      <c r="N139" s="1488">
        <v>0</v>
      </c>
      <c r="O139" s="1488">
        <v>0</v>
      </c>
      <c r="P139" s="1488">
        <v>0</v>
      </c>
      <c r="Q139" s="1488">
        <v>0</v>
      </c>
      <c r="R139" s="1488">
        <v>0</v>
      </c>
      <c r="S139" s="1488">
        <v>0</v>
      </c>
      <c r="T139" s="1488">
        <v>0</v>
      </c>
      <c r="U139" s="1488">
        <v>0</v>
      </c>
      <c r="V139" s="1488">
        <v>0</v>
      </c>
      <c r="W139" s="1488">
        <v>0</v>
      </c>
      <c r="X139" s="1488">
        <v>0</v>
      </c>
      <c r="Y139" s="526">
        <f>H139</f>
        <v>0</v>
      </c>
      <c r="Z139" s="1494"/>
      <c r="AA139" s="1494"/>
      <c r="AB139" s="1019"/>
    </row>
    <row r="140" spans="1:28" ht="53">
      <c r="A140" s="1039"/>
      <c r="B140" s="1013"/>
      <c r="C140" s="540" t="s">
        <v>220</v>
      </c>
      <c r="D140" s="515"/>
      <c r="E140" s="515"/>
      <c r="F140" s="1485" t="s">
        <v>221</v>
      </c>
      <c r="G140" s="1492">
        <v>0.72499999999999998</v>
      </c>
      <c r="H140" s="1489"/>
      <c r="I140" s="1489"/>
      <c r="J140" s="1489"/>
      <c r="K140" s="1489"/>
      <c r="L140" s="1489"/>
      <c r="M140" s="1489"/>
      <c r="N140" s="1489"/>
      <c r="O140" s="1489"/>
      <c r="P140" s="1489"/>
      <c r="Q140" s="1489"/>
      <c r="R140" s="1489"/>
      <c r="S140" s="1489"/>
      <c r="T140" s="1489"/>
      <c r="U140" s="1489"/>
      <c r="V140" s="1490"/>
      <c r="W140" s="1490"/>
      <c r="X140" s="1490"/>
      <c r="Y140" s="526">
        <f>(G140*H140)+(I140*G140)+(J140*G140)+(K140*G140)+(L140*G140)+(M140*G140)+(N140*G140)+(O140*G140)+(P140*G140)+(Q140*G140)+(R140*G140)+(S140*G140)+(T140*G140)+(U140*G140)+(V140*G140)+(W140*G140)+(X140*G140)</f>
        <v>0</v>
      </c>
      <c r="Z140" s="1494"/>
      <c r="AA140" s="1494"/>
      <c r="AB140" s="1019"/>
    </row>
    <row r="141" spans="1:28" ht="18">
      <c r="A141" s="1039"/>
      <c r="B141" s="1013"/>
      <c r="C141" s="540" t="s">
        <v>222</v>
      </c>
      <c r="D141" s="515"/>
      <c r="E141" s="515"/>
      <c r="F141" s="1484" t="s">
        <v>219</v>
      </c>
      <c r="G141" s="538"/>
      <c r="H141" s="1488">
        <v>0</v>
      </c>
      <c r="I141" s="1488">
        <v>0</v>
      </c>
      <c r="J141" s="1488">
        <v>0</v>
      </c>
      <c r="K141" s="1488">
        <v>0</v>
      </c>
      <c r="L141" s="1488">
        <v>0</v>
      </c>
      <c r="M141" s="1488">
        <v>0</v>
      </c>
      <c r="N141" s="1488">
        <v>0</v>
      </c>
      <c r="O141" s="1488">
        <v>0</v>
      </c>
      <c r="P141" s="1488">
        <v>0</v>
      </c>
      <c r="Q141" s="1488">
        <v>0</v>
      </c>
      <c r="R141" s="1488">
        <v>0</v>
      </c>
      <c r="S141" s="1488">
        <v>0</v>
      </c>
      <c r="T141" s="1488">
        <v>0</v>
      </c>
      <c r="U141" s="1488">
        <v>0</v>
      </c>
      <c r="V141" s="1488">
        <v>0</v>
      </c>
      <c r="W141" s="1488">
        <v>0</v>
      </c>
      <c r="X141" s="1488">
        <v>0</v>
      </c>
      <c r="Y141" s="526">
        <f t="shared" ref="Y141:Y143" si="37">SUM(H141:X141)</f>
        <v>0</v>
      </c>
      <c r="Z141" s="1494"/>
      <c r="AA141" s="1494"/>
      <c r="AB141" s="1019"/>
    </row>
    <row r="142" spans="1:28" ht="18">
      <c r="A142" s="1039"/>
      <c r="B142" s="1013"/>
      <c r="C142" s="540" t="s">
        <v>74</v>
      </c>
      <c r="D142" s="515"/>
      <c r="E142" s="515"/>
      <c r="F142" s="1484" t="s">
        <v>219</v>
      </c>
      <c r="G142" s="538"/>
      <c r="H142" s="1488">
        <v>0</v>
      </c>
      <c r="I142" s="1488">
        <v>0</v>
      </c>
      <c r="J142" s="1488">
        <v>0</v>
      </c>
      <c r="K142" s="1488">
        <v>0</v>
      </c>
      <c r="L142" s="1488">
        <v>0</v>
      </c>
      <c r="M142" s="1488">
        <v>0</v>
      </c>
      <c r="N142" s="1488">
        <v>0</v>
      </c>
      <c r="O142" s="1488">
        <v>0</v>
      </c>
      <c r="P142" s="1488">
        <v>0</v>
      </c>
      <c r="Q142" s="1488">
        <v>0</v>
      </c>
      <c r="R142" s="1488">
        <v>0</v>
      </c>
      <c r="S142" s="1488">
        <v>0</v>
      </c>
      <c r="T142" s="1488">
        <v>0</v>
      </c>
      <c r="U142" s="1488">
        <v>0</v>
      </c>
      <c r="V142" s="1488">
        <v>0</v>
      </c>
      <c r="W142" s="1488">
        <v>0</v>
      </c>
      <c r="X142" s="1488">
        <v>0</v>
      </c>
      <c r="Y142" s="526">
        <f t="shared" si="37"/>
        <v>0</v>
      </c>
      <c r="Z142" s="1494"/>
      <c r="AA142" s="1494"/>
      <c r="AB142" s="1019"/>
    </row>
    <row r="143" spans="1:28" ht="29.5" customHeight="1">
      <c r="A143" s="1039"/>
      <c r="B143" s="1013"/>
      <c r="C143" s="541" t="s">
        <v>223</v>
      </c>
      <c r="D143" s="515"/>
      <c r="E143" s="515"/>
      <c r="F143" s="1483"/>
      <c r="G143" s="538"/>
      <c r="H143" s="1488">
        <v>0</v>
      </c>
      <c r="I143" s="1488">
        <v>0</v>
      </c>
      <c r="J143" s="1488">
        <v>0</v>
      </c>
      <c r="K143" s="1488">
        <v>0</v>
      </c>
      <c r="L143" s="1488">
        <v>0</v>
      </c>
      <c r="M143" s="1488">
        <v>0</v>
      </c>
      <c r="N143" s="1488">
        <v>0</v>
      </c>
      <c r="O143" s="1488">
        <v>0</v>
      </c>
      <c r="P143" s="1488">
        <v>0</v>
      </c>
      <c r="Q143" s="1488">
        <v>0</v>
      </c>
      <c r="R143" s="1488">
        <v>0</v>
      </c>
      <c r="S143" s="1488">
        <v>0</v>
      </c>
      <c r="T143" s="1488">
        <v>0</v>
      </c>
      <c r="U143" s="1488">
        <v>0</v>
      </c>
      <c r="V143" s="1488">
        <v>0</v>
      </c>
      <c r="W143" s="1488">
        <v>0</v>
      </c>
      <c r="X143" s="1488">
        <v>0</v>
      </c>
      <c r="Y143" s="526">
        <f t="shared" si="37"/>
        <v>0</v>
      </c>
      <c r="Z143" s="1494"/>
      <c r="AA143" s="1494"/>
      <c r="AB143" s="1019"/>
    </row>
    <row r="144" spans="1:28" ht="32.5" customHeight="1" thickBot="1">
      <c r="A144" s="1042"/>
      <c r="B144" s="1014"/>
      <c r="C144" s="542" t="s">
        <v>223</v>
      </c>
      <c r="D144" s="518"/>
      <c r="E144" s="518"/>
      <c r="F144" s="1486"/>
      <c r="G144" s="539"/>
      <c r="H144" s="1491">
        <v>0</v>
      </c>
      <c r="I144" s="1491">
        <v>0</v>
      </c>
      <c r="J144" s="1491">
        <v>0</v>
      </c>
      <c r="K144" s="1491">
        <v>0</v>
      </c>
      <c r="L144" s="1491">
        <v>0</v>
      </c>
      <c r="M144" s="1491">
        <v>0</v>
      </c>
      <c r="N144" s="1491">
        <v>0</v>
      </c>
      <c r="O144" s="1491">
        <v>0</v>
      </c>
      <c r="P144" s="1491">
        <v>0</v>
      </c>
      <c r="Q144" s="1491">
        <v>0</v>
      </c>
      <c r="R144" s="1491">
        <v>0</v>
      </c>
      <c r="S144" s="1491">
        <v>0</v>
      </c>
      <c r="T144" s="1491">
        <v>0</v>
      </c>
      <c r="U144" s="1491">
        <v>0</v>
      </c>
      <c r="V144" s="1491">
        <v>0</v>
      </c>
      <c r="W144" s="1491">
        <v>0</v>
      </c>
      <c r="X144" s="1491">
        <v>0</v>
      </c>
      <c r="Y144" s="527">
        <f>SUM(H144:X144)</f>
        <v>0</v>
      </c>
      <c r="Z144" s="1495"/>
      <c r="AA144" s="1495"/>
      <c r="AB144" s="1020"/>
    </row>
    <row r="145" spans="1:28" ht="18">
      <c r="A145" s="1038" t="s">
        <v>215</v>
      </c>
      <c r="B145" s="1015">
        <f>'3. DEPLOYED LABOR SUMMARY 1 '!D56</f>
        <v>0</v>
      </c>
      <c r="C145" s="1036" t="s">
        <v>224</v>
      </c>
      <c r="D145" s="516"/>
      <c r="E145" s="516"/>
      <c r="F145" s="1475" t="s">
        <v>225</v>
      </c>
      <c r="G145" s="537"/>
      <c r="H145" s="517">
        <v>0</v>
      </c>
      <c r="I145" s="517">
        <v>0</v>
      </c>
      <c r="J145" s="517">
        <v>0</v>
      </c>
      <c r="K145" s="517">
        <v>0</v>
      </c>
      <c r="L145" s="517">
        <v>0</v>
      </c>
      <c r="M145" s="517">
        <v>0</v>
      </c>
      <c r="N145" s="517">
        <v>0</v>
      </c>
      <c r="O145" s="517">
        <v>0</v>
      </c>
      <c r="P145" s="517">
        <v>0</v>
      </c>
      <c r="Q145" s="517">
        <v>0</v>
      </c>
      <c r="R145" s="517">
        <v>0</v>
      </c>
      <c r="S145" s="517">
        <v>0</v>
      </c>
      <c r="T145" s="517">
        <v>0</v>
      </c>
      <c r="U145" s="517">
        <v>0</v>
      </c>
      <c r="V145" s="517">
        <v>0</v>
      </c>
      <c r="W145" s="517">
        <v>0</v>
      </c>
      <c r="X145" s="517">
        <v>0</v>
      </c>
      <c r="Y145" s="1006">
        <f>SUM(H145:X149)</f>
        <v>0</v>
      </c>
      <c r="Z145" s="1021">
        <v>0</v>
      </c>
      <c r="AA145" s="1021">
        <v>0</v>
      </c>
      <c r="AB145" s="1018">
        <f t="shared" ref="AB145" si="38">SUM(Y145+Y146+Y147+Y148+Y149+Y150+Y151+Y152+Y153+Y154+Y155+Y156)</f>
        <v>0</v>
      </c>
    </row>
    <row r="146" spans="1:28" ht="18">
      <c r="A146" s="1039"/>
      <c r="B146" s="1013"/>
      <c r="C146" s="1037"/>
      <c r="D146" s="515"/>
      <c r="E146" s="515"/>
      <c r="F146" s="1476" t="s">
        <v>226</v>
      </c>
      <c r="G146" s="538"/>
      <c r="H146" s="513">
        <v>0</v>
      </c>
      <c r="I146" s="513">
        <v>0</v>
      </c>
      <c r="J146" s="513">
        <v>0</v>
      </c>
      <c r="K146" s="513">
        <v>0</v>
      </c>
      <c r="L146" s="513">
        <v>0</v>
      </c>
      <c r="M146" s="513">
        <v>0</v>
      </c>
      <c r="N146" s="513">
        <v>0</v>
      </c>
      <c r="O146" s="513">
        <v>0</v>
      </c>
      <c r="P146" s="513">
        <v>0</v>
      </c>
      <c r="Q146" s="513">
        <v>0</v>
      </c>
      <c r="R146" s="513">
        <v>0</v>
      </c>
      <c r="S146" s="513">
        <v>0</v>
      </c>
      <c r="T146" s="513">
        <v>0</v>
      </c>
      <c r="U146" s="513">
        <v>0</v>
      </c>
      <c r="V146" s="513">
        <v>0</v>
      </c>
      <c r="W146" s="513">
        <v>0</v>
      </c>
      <c r="X146" s="513">
        <v>0</v>
      </c>
      <c r="Y146" s="1007">
        <f t="shared" ref="Y146:Y150" si="39">SUM(H146:X146)</f>
        <v>0</v>
      </c>
      <c r="Z146" s="1022"/>
      <c r="AA146" s="1022"/>
      <c r="AB146" s="1019"/>
    </row>
    <row r="147" spans="1:28" ht="18">
      <c r="A147" s="1039"/>
      <c r="B147" s="1013"/>
      <c r="C147" s="1037"/>
      <c r="D147" s="515"/>
      <c r="E147" s="515"/>
      <c r="F147" s="1476" t="s">
        <v>227</v>
      </c>
      <c r="G147" s="538"/>
      <c r="H147" s="513">
        <v>0</v>
      </c>
      <c r="I147" s="513">
        <v>0</v>
      </c>
      <c r="J147" s="513">
        <v>0</v>
      </c>
      <c r="K147" s="513">
        <v>0</v>
      </c>
      <c r="L147" s="513">
        <v>0</v>
      </c>
      <c r="M147" s="513">
        <v>0</v>
      </c>
      <c r="N147" s="513">
        <v>0</v>
      </c>
      <c r="O147" s="513">
        <v>0</v>
      </c>
      <c r="P147" s="513">
        <v>0</v>
      </c>
      <c r="Q147" s="513">
        <v>0</v>
      </c>
      <c r="R147" s="513">
        <v>0</v>
      </c>
      <c r="S147" s="513">
        <v>0</v>
      </c>
      <c r="T147" s="513">
        <v>0</v>
      </c>
      <c r="U147" s="513">
        <v>0</v>
      </c>
      <c r="V147" s="513">
        <v>0</v>
      </c>
      <c r="W147" s="513">
        <v>0</v>
      </c>
      <c r="X147" s="513">
        <v>0</v>
      </c>
      <c r="Y147" s="1007">
        <f t="shared" si="39"/>
        <v>0</v>
      </c>
      <c r="Z147" s="1022"/>
      <c r="AA147" s="1022"/>
      <c r="AB147" s="1019"/>
    </row>
    <row r="148" spans="1:28" ht="18">
      <c r="A148" s="1039"/>
      <c r="B148" s="1013"/>
      <c r="C148" s="1037"/>
      <c r="D148" s="515"/>
      <c r="E148" s="515"/>
      <c r="F148" s="1476" t="s">
        <v>228</v>
      </c>
      <c r="G148" s="538"/>
      <c r="H148" s="513">
        <v>0</v>
      </c>
      <c r="I148" s="513">
        <v>0</v>
      </c>
      <c r="J148" s="513">
        <v>0</v>
      </c>
      <c r="K148" s="513">
        <v>0</v>
      </c>
      <c r="L148" s="513">
        <v>0</v>
      </c>
      <c r="M148" s="513">
        <v>0</v>
      </c>
      <c r="N148" s="513">
        <v>0</v>
      </c>
      <c r="O148" s="513">
        <v>0</v>
      </c>
      <c r="P148" s="513">
        <v>0</v>
      </c>
      <c r="Q148" s="513">
        <v>0</v>
      </c>
      <c r="R148" s="513">
        <v>0</v>
      </c>
      <c r="S148" s="513">
        <v>0</v>
      </c>
      <c r="T148" s="513">
        <v>0</v>
      </c>
      <c r="U148" s="513">
        <v>0</v>
      </c>
      <c r="V148" s="513">
        <v>0</v>
      </c>
      <c r="W148" s="513">
        <v>0</v>
      </c>
      <c r="X148" s="513">
        <v>0</v>
      </c>
      <c r="Y148" s="1007">
        <f t="shared" si="39"/>
        <v>0</v>
      </c>
      <c r="Z148" s="1022"/>
      <c r="AA148" s="1022"/>
      <c r="AB148" s="1019"/>
    </row>
    <row r="149" spans="1:28" ht="18">
      <c r="A149" s="1039"/>
      <c r="B149" s="1013"/>
      <c r="C149" s="1037"/>
      <c r="D149" s="515"/>
      <c r="E149" s="515"/>
      <c r="F149" s="1476" t="s">
        <v>229</v>
      </c>
      <c r="G149" s="538"/>
      <c r="H149" s="513">
        <v>0</v>
      </c>
      <c r="I149" s="513">
        <v>0</v>
      </c>
      <c r="J149" s="513">
        <v>0</v>
      </c>
      <c r="K149" s="513">
        <v>0</v>
      </c>
      <c r="L149" s="513">
        <v>0</v>
      </c>
      <c r="M149" s="513">
        <v>0</v>
      </c>
      <c r="N149" s="513">
        <v>0</v>
      </c>
      <c r="O149" s="513">
        <v>0</v>
      </c>
      <c r="P149" s="513">
        <v>0</v>
      </c>
      <c r="Q149" s="513">
        <v>0</v>
      </c>
      <c r="R149" s="513">
        <v>0</v>
      </c>
      <c r="S149" s="513">
        <v>0</v>
      </c>
      <c r="T149" s="513">
        <v>0</v>
      </c>
      <c r="U149" s="513">
        <v>0</v>
      </c>
      <c r="V149" s="513">
        <v>0</v>
      </c>
      <c r="W149" s="513">
        <v>0</v>
      </c>
      <c r="X149" s="513">
        <v>0</v>
      </c>
      <c r="Y149" s="1008">
        <f t="shared" si="39"/>
        <v>0</v>
      </c>
      <c r="Z149" s="1022"/>
      <c r="AA149" s="1022"/>
      <c r="AB149" s="1019"/>
    </row>
    <row r="150" spans="1:28" ht="31">
      <c r="A150" s="1040"/>
      <c r="B150" s="1016"/>
      <c r="C150" s="541" t="s">
        <v>216</v>
      </c>
      <c r="D150" s="521"/>
      <c r="E150" s="521"/>
      <c r="F150" s="1477" t="s">
        <v>217</v>
      </c>
      <c r="G150" s="538"/>
      <c r="H150" s="513">
        <v>0</v>
      </c>
      <c r="I150" s="513">
        <v>0</v>
      </c>
      <c r="J150" s="513">
        <v>0</v>
      </c>
      <c r="K150" s="513">
        <v>0</v>
      </c>
      <c r="L150" s="513">
        <v>0</v>
      </c>
      <c r="M150" s="513">
        <v>0</v>
      </c>
      <c r="N150" s="513">
        <v>0</v>
      </c>
      <c r="O150" s="513">
        <v>0</v>
      </c>
      <c r="P150" s="513">
        <v>0</v>
      </c>
      <c r="Q150" s="513">
        <v>0</v>
      </c>
      <c r="R150" s="513">
        <v>0</v>
      </c>
      <c r="S150" s="513">
        <v>0</v>
      </c>
      <c r="T150" s="513">
        <v>0</v>
      </c>
      <c r="U150" s="513">
        <v>0</v>
      </c>
      <c r="V150" s="513">
        <v>0</v>
      </c>
      <c r="W150" s="513">
        <v>0</v>
      </c>
      <c r="X150" s="513">
        <v>0</v>
      </c>
      <c r="Y150" s="526">
        <f t="shared" si="39"/>
        <v>0</v>
      </c>
      <c r="Z150" s="1022"/>
      <c r="AA150" s="1022"/>
      <c r="AB150" s="1019"/>
    </row>
    <row r="151" spans="1:28" ht="18">
      <c r="A151" s="1041" t="s">
        <v>218</v>
      </c>
      <c r="B151" s="1012">
        <f>'3. DEPLOYED LABOR SUMMARY 1 '!D57</f>
        <v>0</v>
      </c>
      <c r="C151" s="540" t="s">
        <v>231</v>
      </c>
      <c r="D151" s="515"/>
      <c r="E151" s="515"/>
      <c r="F151" s="1477" t="s">
        <v>219</v>
      </c>
      <c r="G151" s="538"/>
      <c r="H151" s="513">
        <v>0</v>
      </c>
      <c r="I151" s="513"/>
      <c r="J151" s="513"/>
      <c r="K151" s="513"/>
      <c r="L151" s="513"/>
      <c r="M151" s="513"/>
      <c r="N151" s="513"/>
      <c r="O151" s="513"/>
      <c r="P151" s="513"/>
      <c r="Q151" s="513"/>
      <c r="R151" s="513"/>
      <c r="S151" s="513"/>
      <c r="T151" s="513"/>
      <c r="U151" s="513"/>
      <c r="V151" s="1480"/>
      <c r="W151" s="1480"/>
      <c r="X151" s="1480"/>
      <c r="Y151" s="526">
        <f>H151</f>
        <v>0</v>
      </c>
      <c r="Z151" s="1022"/>
      <c r="AA151" s="1022"/>
      <c r="AB151" s="1019"/>
    </row>
    <row r="152" spans="1:28" ht="53">
      <c r="A152" s="1039"/>
      <c r="B152" s="1013"/>
      <c r="C152" s="540" t="s">
        <v>220</v>
      </c>
      <c r="D152" s="515"/>
      <c r="E152" s="515"/>
      <c r="F152" s="1478" t="s">
        <v>221</v>
      </c>
      <c r="G152" s="1481">
        <v>0.72499999999999998</v>
      </c>
      <c r="H152" s="529"/>
      <c r="I152" s="529"/>
      <c r="J152" s="529"/>
      <c r="K152" s="529"/>
      <c r="L152" s="529"/>
      <c r="M152" s="529"/>
      <c r="N152" s="529"/>
      <c r="O152" s="529"/>
      <c r="P152" s="529"/>
      <c r="Q152" s="529"/>
      <c r="R152" s="529"/>
      <c r="S152" s="529"/>
      <c r="T152" s="529"/>
      <c r="U152" s="529"/>
      <c r="V152" s="545"/>
      <c r="W152" s="545"/>
      <c r="X152" s="545"/>
      <c r="Y152" s="526">
        <f>(G152*H152)+(I152*G152)+(J152*G152)+(K152*G152)+(L152*G152)+(M152*G152)+(N152*G152)+(O152*G152)+(P152*G152)+(Q152*G152)+(R152*G152)+(S152*G152)+(T152*G152)+(U152*G152)+(V152*G152)+(W152*G152)+(X152*G152)</f>
        <v>0</v>
      </c>
      <c r="Z152" s="1022"/>
      <c r="AA152" s="1022"/>
      <c r="AB152" s="1019"/>
    </row>
    <row r="153" spans="1:28" ht="18">
      <c r="A153" s="1039"/>
      <c r="B153" s="1013"/>
      <c r="C153" s="540" t="s">
        <v>222</v>
      </c>
      <c r="D153" s="515"/>
      <c r="E153" s="515"/>
      <c r="F153" s="1477" t="s">
        <v>219</v>
      </c>
      <c r="G153" s="538"/>
      <c r="H153" s="513">
        <v>0</v>
      </c>
      <c r="I153" s="513">
        <v>0</v>
      </c>
      <c r="J153" s="513">
        <v>0</v>
      </c>
      <c r="K153" s="513">
        <v>0</v>
      </c>
      <c r="L153" s="513">
        <v>0</v>
      </c>
      <c r="M153" s="513">
        <v>0</v>
      </c>
      <c r="N153" s="513">
        <v>0</v>
      </c>
      <c r="O153" s="513">
        <v>0</v>
      </c>
      <c r="P153" s="513">
        <v>0</v>
      </c>
      <c r="Q153" s="513">
        <v>0</v>
      </c>
      <c r="R153" s="513">
        <v>0</v>
      </c>
      <c r="S153" s="513">
        <v>0</v>
      </c>
      <c r="T153" s="513">
        <v>0</v>
      </c>
      <c r="U153" s="513">
        <v>0</v>
      </c>
      <c r="V153" s="513">
        <v>0</v>
      </c>
      <c r="W153" s="513">
        <v>0</v>
      </c>
      <c r="X153" s="513">
        <v>0</v>
      </c>
      <c r="Y153" s="526">
        <f t="shared" ref="Y153:Y155" si="40">SUM(H153:X153)</f>
        <v>0</v>
      </c>
      <c r="Z153" s="1022"/>
      <c r="AA153" s="1022"/>
      <c r="AB153" s="1019"/>
    </row>
    <row r="154" spans="1:28" ht="18">
      <c r="A154" s="1039"/>
      <c r="B154" s="1013"/>
      <c r="C154" s="540" t="s">
        <v>74</v>
      </c>
      <c r="D154" s="515"/>
      <c r="E154" s="515"/>
      <c r="F154" s="1477" t="s">
        <v>219</v>
      </c>
      <c r="G154" s="538"/>
      <c r="H154" s="513">
        <v>0</v>
      </c>
      <c r="I154" s="513">
        <v>0</v>
      </c>
      <c r="J154" s="513">
        <v>0</v>
      </c>
      <c r="K154" s="513">
        <v>0</v>
      </c>
      <c r="L154" s="513">
        <v>0</v>
      </c>
      <c r="M154" s="513">
        <v>0</v>
      </c>
      <c r="N154" s="513">
        <v>0</v>
      </c>
      <c r="O154" s="513">
        <v>0</v>
      </c>
      <c r="P154" s="513">
        <v>0</v>
      </c>
      <c r="Q154" s="513">
        <v>0</v>
      </c>
      <c r="R154" s="513">
        <v>0</v>
      </c>
      <c r="S154" s="513">
        <v>0</v>
      </c>
      <c r="T154" s="513">
        <v>0</v>
      </c>
      <c r="U154" s="513">
        <v>0</v>
      </c>
      <c r="V154" s="513">
        <v>0</v>
      </c>
      <c r="W154" s="513">
        <v>0</v>
      </c>
      <c r="X154" s="513">
        <v>0</v>
      </c>
      <c r="Y154" s="526">
        <f t="shared" si="40"/>
        <v>0</v>
      </c>
      <c r="Z154" s="1022"/>
      <c r="AA154" s="1022"/>
      <c r="AB154" s="1019"/>
    </row>
    <row r="155" spans="1:28" ht="32" customHeight="1">
      <c r="A155" s="1039"/>
      <c r="B155" s="1013"/>
      <c r="C155" s="541" t="s">
        <v>223</v>
      </c>
      <c r="D155" s="515"/>
      <c r="E155" s="515"/>
      <c r="F155" s="1476"/>
      <c r="G155" s="538"/>
      <c r="H155" s="513">
        <v>0</v>
      </c>
      <c r="I155" s="513">
        <v>0</v>
      </c>
      <c r="J155" s="513">
        <v>0</v>
      </c>
      <c r="K155" s="513">
        <v>0</v>
      </c>
      <c r="L155" s="513">
        <v>0</v>
      </c>
      <c r="M155" s="513">
        <v>0</v>
      </c>
      <c r="N155" s="513">
        <v>0</v>
      </c>
      <c r="O155" s="513">
        <v>0</v>
      </c>
      <c r="P155" s="513">
        <v>0</v>
      </c>
      <c r="Q155" s="513">
        <v>0</v>
      </c>
      <c r="R155" s="513">
        <v>0</v>
      </c>
      <c r="S155" s="513">
        <v>0</v>
      </c>
      <c r="T155" s="513">
        <v>0</v>
      </c>
      <c r="U155" s="513">
        <v>0</v>
      </c>
      <c r="V155" s="513">
        <v>0</v>
      </c>
      <c r="W155" s="513">
        <v>0</v>
      </c>
      <c r="X155" s="513">
        <v>0</v>
      </c>
      <c r="Y155" s="526">
        <f t="shared" si="40"/>
        <v>0</v>
      </c>
      <c r="Z155" s="1022"/>
      <c r="AA155" s="1022"/>
      <c r="AB155" s="1019"/>
    </row>
    <row r="156" spans="1:28" ht="36" customHeight="1" thickBot="1">
      <c r="A156" s="1042"/>
      <c r="B156" s="1014"/>
      <c r="C156" s="542" t="s">
        <v>223</v>
      </c>
      <c r="D156" s="518"/>
      <c r="E156" s="518"/>
      <c r="F156" s="1479"/>
      <c r="G156" s="539"/>
      <c r="H156" s="519">
        <v>0</v>
      </c>
      <c r="I156" s="519">
        <v>0</v>
      </c>
      <c r="J156" s="519">
        <v>0</v>
      </c>
      <c r="K156" s="519">
        <v>0</v>
      </c>
      <c r="L156" s="519">
        <v>0</v>
      </c>
      <c r="M156" s="519">
        <v>0</v>
      </c>
      <c r="N156" s="519">
        <v>0</v>
      </c>
      <c r="O156" s="519">
        <v>0</v>
      </c>
      <c r="P156" s="519">
        <v>0</v>
      </c>
      <c r="Q156" s="519">
        <v>0</v>
      </c>
      <c r="R156" s="519">
        <v>0</v>
      </c>
      <c r="S156" s="519">
        <v>0</v>
      </c>
      <c r="T156" s="519">
        <v>0</v>
      </c>
      <c r="U156" s="519">
        <v>0</v>
      </c>
      <c r="V156" s="519">
        <v>0</v>
      </c>
      <c r="W156" s="519">
        <v>0</v>
      </c>
      <c r="X156" s="519">
        <v>0</v>
      </c>
      <c r="Y156" s="527">
        <f>SUM(H156:X156)</f>
        <v>0</v>
      </c>
      <c r="Z156" s="1023"/>
      <c r="AA156" s="1023"/>
      <c r="AB156" s="1020"/>
    </row>
    <row r="157" spans="1:28" ht="18">
      <c r="A157" s="1038" t="s">
        <v>215</v>
      </c>
      <c r="B157" s="1015">
        <f>'3. DEPLOYED LABOR SUMMARY 1 '!D60</f>
        <v>0</v>
      </c>
      <c r="C157" s="1036" t="s">
        <v>224</v>
      </c>
      <c r="D157" s="516"/>
      <c r="E157" s="516"/>
      <c r="F157" s="1482" t="s">
        <v>225</v>
      </c>
      <c r="G157" s="537"/>
      <c r="H157" s="1487">
        <v>0</v>
      </c>
      <c r="I157" s="1487">
        <v>0</v>
      </c>
      <c r="J157" s="1487">
        <v>0</v>
      </c>
      <c r="K157" s="1487">
        <v>0</v>
      </c>
      <c r="L157" s="1487">
        <v>0</v>
      </c>
      <c r="M157" s="1487">
        <v>0</v>
      </c>
      <c r="N157" s="1487">
        <v>0</v>
      </c>
      <c r="O157" s="1487">
        <v>0</v>
      </c>
      <c r="P157" s="1487">
        <v>0</v>
      </c>
      <c r="Q157" s="1487">
        <v>0</v>
      </c>
      <c r="R157" s="1487">
        <v>0</v>
      </c>
      <c r="S157" s="1487">
        <v>0</v>
      </c>
      <c r="T157" s="1487">
        <v>0</v>
      </c>
      <c r="U157" s="1487">
        <v>0</v>
      </c>
      <c r="V157" s="1487">
        <v>0</v>
      </c>
      <c r="W157" s="1487">
        <v>0</v>
      </c>
      <c r="X157" s="1487">
        <v>0</v>
      </c>
      <c r="Y157" s="1006">
        <f>SUM(H157:X161)</f>
        <v>0</v>
      </c>
      <c r="Z157" s="1493">
        <v>0</v>
      </c>
      <c r="AA157" s="1493">
        <v>0</v>
      </c>
      <c r="AB157" s="1018">
        <f t="shared" ref="AB157" si="41">SUM(Y157+Y158+Y159+Y160+Y161+Y162+Y163+Y164+Y165+Y166+Y167+Y168)</f>
        <v>0</v>
      </c>
    </row>
    <row r="158" spans="1:28" ht="18">
      <c r="A158" s="1039"/>
      <c r="B158" s="1013"/>
      <c r="C158" s="1037"/>
      <c r="D158" s="515"/>
      <c r="E158" s="515"/>
      <c r="F158" s="1483" t="s">
        <v>226</v>
      </c>
      <c r="G158" s="538"/>
      <c r="H158" s="1488">
        <v>0</v>
      </c>
      <c r="I158" s="1488">
        <v>0</v>
      </c>
      <c r="J158" s="1488">
        <v>0</v>
      </c>
      <c r="K158" s="1488">
        <v>0</v>
      </c>
      <c r="L158" s="1488">
        <v>0</v>
      </c>
      <c r="M158" s="1488">
        <v>0</v>
      </c>
      <c r="N158" s="1488">
        <v>0</v>
      </c>
      <c r="O158" s="1488">
        <v>0</v>
      </c>
      <c r="P158" s="1488">
        <v>0</v>
      </c>
      <c r="Q158" s="1488">
        <v>0</v>
      </c>
      <c r="R158" s="1488">
        <v>0</v>
      </c>
      <c r="S158" s="1488">
        <v>0</v>
      </c>
      <c r="T158" s="1488">
        <v>0</v>
      </c>
      <c r="U158" s="1488">
        <v>0</v>
      </c>
      <c r="V158" s="1488">
        <v>0</v>
      </c>
      <c r="W158" s="1488">
        <v>0</v>
      </c>
      <c r="X158" s="1488">
        <v>0</v>
      </c>
      <c r="Y158" s="1007">
        <f t="shared" ref="Y158:Y162" si="42">SUM(H158:X158)</f>
        <v>0</v>
      </c>
      <c r="Z158" s="1494"/>
      <c r="AA158" s="1494"/>
      <c r="AB158" s="1019"/>
    </row>
    <row r="159" spans="1:28" ht="18">
      <c r="A159" s="1039"/>
      <c r="B159" s="1013"/>
      <c r="C159" s="1037"/>
      <c r="D159" s="515"/>
      <c r="E159" s="515"/>
      <c r="F159" s="1483" t="s">
        <v>227</v>
      </c>
      <c r="G159" s="538"/>
      <c r="H159" s="1488">
        <v>0</v>
      </c>
      <c r="I159" s="1488">
        <v>0</v>
      </c>
      <c r="J159" s="1488">
        <v>0</v>
      </c>
      <c r="K159" s="1488">
        <v>0</v>
      </c>
      <c r="L159" s="1488">
        <v>0</v>
      </c>
      <c r="M159" s="1488">
        <v>0</v>
      </c>
      <c r="N159" s="1488">
        <v>0</v>
      </c>
      <c r="O159" s="1488">
        <v>0</v>
      </c>
      <c r="P159" s="1488">
        <v>0</v>
      </c>
      <c r="Q159" s="1488">
        <v>0</v>
      </c>
      <c r="R159" s="1488">
        <v>0</v>
      </c>
      <c r="S159" s="1488">
        <v>0</v>
      </c>
      <c r="T159" s="1488">
        <v>0</v>
      </c>
      <c r="U159" s="1488">
        <v>0</v>
      </c>
      <c r="V159" s="1488">
        <v>0</v>
      </c>
      <c r="W159" s="1488">
        <v>0</v>
      </c>
      <c r="X159" s="1488">
        <v>0</v>
      </c>
      <c r="Y159" s="1007">
        <f t="shared" si="42"/>
        <v>0</v>
      </c>
      <c r="Z159" s="1494"/>
      <c r="AA159" s="1494"/>
      <c r="AB159" s="1019"/>
    </row>
    <row r="160" spans="1:28" ht="18">
      <c r="A160" s="1039"/>
      <c r="B160" s="1013"/>
      <c r="C160" s="1037"/>
      <c r="D160" s="515"/>
      <c r="E160" s="515"/>
      <c r="F160" s="1483" t="s">
        <v>228</v>
      </c>
      <c r="G160" s="538"/>
      <c r="H160" s="1488">
        <v>0</v>
      </c>
      <c r="I160" s="1488">
        <v>0</v>
      </c>
      <c r="J160" s="1488">
        <v>0</v>
      </c>
      <c r="K160" s="1488">
        <v>0</v>
      </c>
      <c r="L160" s="1488">
        <v>0</v>
      </c>
      <c r="M160" s="1488">
        <v>0</v>
      </c>
      <c r="N160" s="1488">
        <v>0</v>
      </c>
      <c r="O160" s="1488">
        <v>0</v>
      </c>
      <c r="P160" s="1488">
        <v>0</v>
      </c>
      <c r="Q160" s="1488">
        <v>0</v>
      </c>
      <c r="R160" s="1488">
        <v>0</v>
      </c>
      <c r="S160" s="1488">
        <v>0</v>
      </c>
      <c r="T160" s="1488">
        <v>0</v>
      </c>
      <c r="U160" s="1488">
        <v>0</v>
      </c>
      <c r="V160" s="1488">
        <v>0</v>
      </c>
      <c r="W160" s="1488">
        <v>0</v>
      </c>
      <c r="X160" s="1488">
        <v>0</v>
      </c>
      <c r="Y160" s="1007">
        <f t="shared" si="42"/>
        <v>0</v>
      </c>
      <c r="Z160" s="1494"/>
      <c r="AA160" s="1494"/>
      <c r="AB160" s="1019"/>
    </row>
    <row r="161" spans="1:28" ht="18">
      <c r="A161" s="1039"/>
      <c r="B161" s="1013"/>
      <c r="C161" s="1037"/>
      <c r="D161" s="515"/>
      <c r="E161" s="515"/>
      <c r="F161" s="1483" t="s">
        <v>229</v>
      </c>
      <c r="G161" s="538"/>
      <c r="H161" s="1488">
        <v>0</v>
      </c>
      <c r="I161" s="1488">
        <v>0</v>
      </c>
      <c r="J161" s="1488">
        <v>0</v>
      </c>
      <c r="K161" s="1488">
        <v>0</v>
      </c>
      <c r="L161" s="1488">
        <v>0</v>
      </c>
      <c r="M161" s="1488">
        <v>0</v>
      </c>
      <c r="N161" s="1488">
        <v>0</v>
      </c>
      <c r="O161" s="1488">
        <v>0</v>
      </c>
      <c r="P161" s="1488">
        <v>0</v>
      </c>
      <c r="Q161" s="1488">
        <v>0</v>
      </c>
      <c r="R161" s="1488">
        <v>0</v>
      </c>
      <c r="S161" s="1488">
        <v>0</v>
      </c>
      <c r="T161" s="1488">
        <v>0</v>
      </c>
      <c r="U161" s="1488">
        <v>0</v>
      </c>
      <c r="V161" s="1488">
        <v>0</v>
      </c>
      <c r="W161" s="1488">
        <v>0</v>
      </c>
      <c r="X161" s="1488">
        <v>0</v>
      </c>
      <c r="Y161" s="1008">
        <f t="shared" si="42"/>
        <v>0</v>
      </c>
      <c r="Z161" s="1494"/>
      <c r="AA161" s="1494"/>
      <c r="AB161" s="1019"/>
    </row>
    <row r="162" spans="1:28" ht="31">
      <c r="A162" s="1040"/>
      <c r="B162" s="1016"/>
      <c r="C162" s="541" t="s">
        <v>216</v>
      </c>
      <c r="D162" s="521"/>
      <c r="E162" s="521"/>
      <c r="F162" s="1484" t="s">
        <v>217</v>
      </c>
      <c r="G162" s="538"/>
      <c r="H162" s="1488">
        <v>0</v>
      </c>
      <c r="I162" s="1488">
        <v>0</v>
      </c>
      <c r="J162" s="1488">
        <v>0</v>
      </c>
      <c r="K162" s="1488">
        <v>0</v>
      </c>
      <c r="L162" s="1488">
        <v>0</v>
      </c>
      <c r="M162" s="1488">
        <v>0</v>
      </c>
      <c r="N162" s="1488">
        <v>0</v>
      </c>
      <c r="O162" s="1488">
        <v>0</v>
      </c>
      <c r="P162" s="1488">
        <v>0</v>
      </c>
      <c r="Q162" s="1488">
        <v>0</v>
      </c>
      <c r="R162" s="1488">
        <v>0</v>
      </c>
      <c r="S162" s="1488">
        <v>0</v>
      </c>
      <c r="T162" s="1488">
        <v>0</v>
      </c>
      <c r="U162" s="1488">
        <v>0</v>
      </c>
      <c r="V162" s="1488">
        <v>0</v>
      </c>
      <c r="W162" s="1488">
        <v>0</v>
      </c>
      <c r="X162" s="1488">
        <v>0</v>
      </c>
      <c r="Y162" s="526">
        <f t="shared" si="42"/>
        <v>0</v>
      </c>
      <c r="Z162" s="1494"/>
      <c r="AA162" s="1494"/>
      <c r="AB162" s="1019"/>
    </row>
    <row r="163" spans="1:28" ht="18">
      <c r="A163" s="1041" t="s">
        <v>218</v>
      </c>
      <c r="B163" s="1012">
        <f>'3. DEPLOYED LABOR SUMMARY 1 '!D61</f>
        <v>0</v>
      </c>
      <c r="C163" s="540" t="s">
        <v>231</v>
      </c>
      <c r="D163" s="515"/>
      <c r="E163" s="515"/>
      <c r="F163" s="1484" t="s">
        <v>219</v>
      </c>
      <c r="G163" s="538"/>
      <c r="H163" s="1488">
        <v>0</v>
      </c>
      <c r="I163" s="1488">
        <v>0</v>
      </c>
      <c r="J163" s="1488">
        <v>0</v>
      </c>
      <c r="K163" s="1488">
        <v>0</v>
      </c>
      <c r="L163" s="1488">
        <v>0</v>
      </c>
      <c r="M163" s="1488">
        <v>0</v>
      </c>
      <c r="N163" s="1488">
        <v>0</v>
      </c>
      <c r="O163" s="1488">
        <v>0</v>
      </c>
      <c r="P163" s="1488">
        <v>0</v>
      </c>
      <c r="Q163" s="1488">
        <v>0</v>
      </c>
      <c r="R163" s="1488">
        <v>0</v>
      </c>
      <c r="S163" s="1488">
        <v>0</v>
      </c>
      <c r="T163" s="1488">
        <v>0</v>
      </c>
      <c r="U163" s="1488">
        <v>0</v>
      </c>
      <c r="V163" s="1488">
        <v>0</v>
      </c>
      <c r="W163" s="1488">
        <v>0</v>
      </c>
      <c r="X163" s="1488">
        <v>0</v>
      </c>
      <c r="Y163" s="526">
        <f>H163</f>
        <v>0</v>
      </c>
      <c r="Z163" s="1494"/>
      <c r="AA163" s="1494"/>
      <c r="AB163" s="1019"/>
    </row>
    <row r="164" spans="1:28" ht="53">
      <c r="A164" s="1039"/>
      <c r="B164" s="1013"/>
      <c r="C164" s="540" t="s">
        <v>220</v>
      </c>
      <c r="D164" s="515"/>
      <c r="E164" s="515"/>
      <c r="F164" s="1485" t="s">
        <v>221</v>
      </c>
      <c r="G164" s="1492">
        <v>0.72499999999999998</v>
      </c>
      <c r="H164" s="1489"/>
      <c r="I164" s="1489"/>
      <c r="J164" s="1489"/>
      <c r="K164" s="1489"/>
      <c r="L164" s="1489"/>
      <c r="M164" s="1489"/>
      <c r="N164" s="1489"/>
      <c r="O164" s="1489"/>
      <c r="P164" s="1489"/>
      <c r="Q164" s="1489"/>
      <c r="R164" s="1489"/>
      <c r="S164" s="1489"/>
      <c r="T164" s="1489"/>
      <c r="U164" s="1489"/>
      <c r="V164" s="1490"/>
      <c r="W164" s="1490"/>
      <c r="X164" s="1490"/>
      <c r="Y164" s="526">
        <f>(G164*H164)+(I164*G164)+(J164*G164)+(K164*G164)+(L164*G164)+(M164*G164)+(N164*G164)+(O164*G164)+(P164*G164)+(Q164*G164)+(R164*G164)+(S164*G164)+(T164*G164)+(U164*G164)+(V164*G164)+(W164*G164)+(X164*G164)</f>
        <v>0</v>
      </c>
      <c r="Z164" s="1494"/>
      <c r="AA164" s="1494"/>
      <c r="AB164" s="1019"/>
    </row>
    <row r="165" spans="1:28" ht="18">
      <c r="A165" s="1039"/>
      <c r="B165" s="1013"/>
      <c r="C165" s="540" t="s">
        <v>222</v>
      </c>
      <c r="D165" s="515"/>
      <c r="E165" s="515"/>
      <c r="F165" s="1484" t="s">
        <v>219</v>
      </c>
      <c r="G165" s="538"/>
      <c r="H165" s="1488">
        <v>0</v>
      </c>
      <c r="I165" s="1488">
        <v>0</v>
      </c>
      <c r="J165" s="1488">
        <v>0</v>
      </c>
      <c r="K165" s="1488">
        <v>0</v>
      </c>
      <c r="L165" s="1488">
        <v>0</v>
      </c>
      <c r="M165" s="1488">
        <v>0</v>
      </c>
      <c r="N165" s="1488">
        <v>0</v>
      </c>
      <c r="O165" s="1488">
        <v>0</v>
      </c>
      <c r="P165" s="1488">
        <v>0</v>
      </c>
      <c r="Q165" s="1488">
        <v>0</v>
      </c>
      <c r="R165" s="1488">
        <v>0</v>
      </c>
      <c r="S165" s="1488">
        <v>0</v>
      </c>
      <c r="T165" s="1488">
        <v>0</v>
      </c>
      <c r="U165" s="1488">
        <v>0</v>
      </c>
      <c r="V165" s="1488">
        <v>0</v>
      </c>
      <c r="W165" s="1488">
        <v>0</v>
      </c>
      <c r="X165" s="1488">
        <v>0</v>
      </c>
      <c r="Y165" s="526">
        <f t="shared" ref="Y165:Y167" si="43">SUM(H165:X165)</f>
        <v>0</v>
      </c>
      <c r="Z165" s="1494"/>
      <c r="AA165" s="1494"/>
      <c r="AB165" s="1019"/>
    </row>
    <row r="166" spans="1:28" ht="18">
      <c r="A166" s="1039"/>
      <c r="B166" s="1013"/>
      <c r="C166" s="540" t="s">
        <v>74</v>
      </c>
      <c r="D166" s="515"/>
      <c r="E166" s="515"/>
      <c r="F166" s="1484" t="s">
        <v>219</v>
      </c>
      <c r="G166" s="538"/>
      <c r="H166" s="1488">
        <v>0</v>
      </c>
      <c r="I166" s="1488">
        <v>0</v>
      </c>
      <c r="J166" s="1488">
        <v>0</v>
      </c>
      <c r="K166" s="1488">
        <v>0</v>
      </c>
      <c r="L166" s="1488">
        <v>0</v>
      </c>
      <c r="M166" s="1488">
        <v>0</v>
      </c>
      <c r="N166" s="1488">
        <v>0</v>
      </c>
      <c r="O166" s="1488">
        <v>0</v>
      </c>
      <c r="P166" s="1488">
        <v>0</v>
      </c>
      <c r="Q166" s="1488">
        <v>0</v>
      </c>
      <c r="R166" s="1488">
        <v>0</v>
      </c>
      <c r="S166" s="1488">
        <v>0</v>
      </c>
      <c r="T166" s="1488">
        <v>0</v>
      </c>
      <c r="U166" s="1488">
        <v>0</v>
      </c>
      <c r="V166" s="1488">
        <v>0</v>
      </c>
      <c r="W166" s="1488">
        <v>0</v>
      </c>
      <c r="X166" s="1488">
        <v>0</v>
      </c>
      <c r="Y166" s="526">
        <f t="shared" si="43"/>
        <v>0</v>
      </c>
      <c r="Z166" s="1494"/>
      <c r="AA166" s="1494"/>
      <c r="AB166" s="1019"/>
    </row>
    <row r="167" spans="1:28" ht="28" customHeight="1">
      <c r="A167" s="1039"/>
      <c r="B167" s="1013"/>
      <c r="C167" s="541" t="s">
        <v>223</v>
      </c>
      <c r="D167" s="515"/>
      <c r="E167" s="515"/>
      <c r="F167" s="1483"/>
      <c r="G167" s="538"/>
      <c r="H167" s="1488">
        <v>0</v>
      </c>
      <c r="I167" s="1488">
        <v>0</v>
      </c>
      <c r="J167" s="1488">
        <v>0</v>
      </c>
      <c r="K167" s="1488">
        <v>0</v>
      </c>
      <c r="L167" s="1488">
        <v>0</v>
      </c>
      <c r="M167" s="1488">
        <v>0</v>
      </c>
      <c r="N167" s="1488">
        <v>0</v>
      </c>
      <c r="O167" s="1488">
        <v>0</v>
      </c>
      <c r="P167" s="1488">
        <v>0</v>
      </c>
      <c r="Q167" s="1488">
        <v>0</v>
      </c>
      <c r="R167" s="1488">
        <v>0</v>
      </c>
      <c r="S167" s="1488">
        <v>0</v>
      </c>
      <c r="T167" s="1488">
        <v>0</v>
      </c>
      <c r="U167" s="1488">
        <v>0</v>
      </c>
      <c r="V167" s="1488">
        <v>0</v>
      </c>
      <c r="W167" s="1488">
        <v>0</v>
      </c>
      <c r="X167" s="1488">
        <v>0</v>
      </c>
      <c r="Y167" s="526">
        <f t="shared" si="43"/>
        <v>0</v>
      </c>
      <c r="Z167" s="1494"/>
      <c r="AA167" s="1494"/>
      <c r="AB167" s="1019"/>
    </row>
    <row r="168" spans="1:28" ht="32.5" customHeight="1" thickBot="1">
      <c r="A168" s="1042"/>
      <c r="B168" s="1014"/>
      <c r="C168" s="542" t="s">
        <v>223</v>
      </c>
      <c r="D168" s="518"/>
      <c r="E168" s="518"/>
      <c r="F168" s="1486"/>
      <c r="G168" s="539"/>
      <c r="H168" s="1491">
        <v>0</v>
      </c>
      <c r="I168" s="1491">
        <v>0</v>
      </c>
      <c r="J168" s="1491">
        <v>0</v>
      </c>
      <c r="K168" s="1491">
        <v>0</v>
      </c>
      <c r="L168" s="1491">
        <v>0</v>
      </c>
      <c r="M168" s="1491">
        <v>0</v>
      </c>
      <c r="N168" s="1491">
        <v>0</v>
      </c>
      <c r="O168" s="1491">
        <v>0</v>
      </c>
      <c r="P168" s="1491">
        <v>0</v>
      </c>
      <c r="Q168" s="1491">
        <v>0</v>
      </c>
      <c r="R168" s="1491">
        <v>0</v>
      </c>
      <c r="S168" s="1491">
        <v>0</v>
      </c>
      <c r="T168" s="1491">
        <v>0</v>
      </c>
      <c r="U168" s="1491">
        <v>0</v>
      </c>
      <c r="V168" s="1491">
        <v>0</v>
      </c>
      <c r="W168" s="1491">
        <v>0</v>
      </c>
      <c r="X168" s="1491">
        <v>0</v>
      </c>
      <c r="Y168" s="527">
        <f>SUM(H168:X168)</f>
        <v>0</v>
      </c>
      <c r="Z168" s="1495"/>
      <c r="AA168" s="1495"/>
      <c r="AB168" s="1020"/>
    </row>
    <row r="169" spans="1:28" ht="18">
      <c r="A169" s="1038" t="s">
        <v>215</v>
      </c>
      <c r="B169" s="1015">
        <f>'3. DEPLOYED LABOR SUMMARY 1 '!D64</f>
        <v>0</v>
      </c>
      <c r="C169" s="1036" t="s">
        <v>224</v>
      </c>
      <c r="D169" s="516"/>
      <c r="E169" s="516"/>
      <c r="F169" s="1475" t="s">
        <v>225</v>
      </c>
      <c r="G169" s="537"/>
      <c r="H169" s="517">
        <v>0</v>
      </c>
      <c r="I169" s="517">
        <v>0</v>
      </c>
      <c r="J169" s="517">
        <v>0</v>
      </c>
      <c r="K169" s="517">
        <v>0</v>
      </c>
      <c r="L169" s="517">
        <v>0</v>
      </c>
      <c r="M169" s="517">
        <v>0</v>
      </c>
      <c r="N169" s="517">
        <v>0</v>
      </c>
      <c r="O169" s="517">
        <v>0</v>
      </c>
      <c r="P169" s="517">
        <v>0</v>
      </c>
      <c r="Q169" s="517">
        <v>0</v>
      </c>
      <c r="R169" s="517">
        <v>0</v>
      </c>
      <c r="S169" s="517">
        <v>0</v>
      </c>
      <c r="T169" s="517">
        <v>0</v>
      </c>
      <c r="U169" s="517">
        <v>0</v>
      </c>
      <c r="V169" s="517">
        <v>0</v>
      </c>
      <c r="W169" s="517">
        <v>0</v>
      </c>
      <c r="X169" s="517">
        <v>0</v>
      </c>
      <c r="Y169" s="1006">
        <f>SUM(H169:X173)</f>
        <v>0</v>
      </c>
      <c r="Z169" s="1021">
        <v>0</v>
      </c>
      <c r="AA169" s="1021">
        <v>0</v>
      </c>
      <c r="AB169" s="1018">
        <f t="shared" ref="AB169" si="44">SUM(Y169+Y170+Y171+Y172+Y173+Y174+Y175+Y176+Y177+Y178+Y179+Y180)</f>
        <v>0</v>
      </c>
    </row>
    <row r="170" spans="1:28" ht="18">
      <c r="A170" s="1039"/>
      <c r="B170" s="1013"/>
      <c r="C170" s="1037"/>
      <c r="D170" s="515"/>
      <c r="E170" s="515"/>
      <c r="F170" s="1476" t="s">
        <v>226</v>
      </c>
      <c r="G170" s="538"/>
      <c r="H170" s="513">
        <v>0</v>
      </c>
      <c r="I170" s="513">
        <v>0</v>
      </c>
      <c r="J170" s="513">
        <v>0</v>
      </c>
      <c r="K170" s="513">
        <v>0</v>
      </c>
      <c r="L170" s="513">
        <v>0</v>
      </c>
      <c r="M170" s="513">
        <v>0</v>
      </c>
      <c r="N170" s="513">
        <v>0</v>
      </c>
      <c r="O170" s="513">
        <v>0</v>
      </c>
      <c r="P170" s="513">
        <v>0</v>
      </c>
      <c r="Q170" s="513">
        <v>0</v>
      </c>
      <c r="R170" s="513">
        <v>0</v>
      </c>
      <c r="S170" s="513">
        <v>0</v>
      </c>
      <c r="T170" s="513">
        <v>0</v>
      </c>
      <c r="U170" s="513">
        <v>0</v>
      </c>
      <c r="V170" s="513">
        <v>0</v>
      </c>
      <c r="W170" s="513">
        <v>0</v>
      </c>
      <c r="X170" s="513">
        <v>0</v>
      </c>
      <c r="Y170" s="1007">
        <f t="shared" ref="Y170:Y174" si="45">SUM(H170:X170)</f>
        <v>0</v>
      </c>
      <c r="Z170" s="1022"/>
      <c r="AA170" s="1022"/>
      <c r="AB170" s="1019"/>
    </row>
    <row r="171" spans="1:28" ht="18">
      <c r="A171" s="1039"/>
      <c r="B171" s="1013"/>
      <c r="C171" s="1037"/>
      <c r="D171" s="515"/>
      <c r="E171" s="515"/>
      <c r="F171" s="1476" t="s">
        <v>227</v>
      </c>
      <c r="G171" s="538"/>
      <c r="H171" s="513">
        <v>0</v>
      </c>
      <c r="I171" s="513">
        <v>0</v>
      </c>
      <c r="J171" s="513">
        <v>0</v>
      </c>
      <c r="K171" s="513">
        <v>0</v>
      </c>
      <c r="L171" s="513">
        <v>0</v>
      </c>
      <c r="M171" s="513">
        <v>0</v>
      </c>
      <c r="N171" s="513">
        <v>0</v>
      </c>
      <c r="O171" s="513">
        <v>0</v>
      </c>
      <c r="P171" s="513">
        <v>0</v>
      </c>
      <c r="Q171" s="513">
        <v>0</v>
      </c>
      <c r="R171" s="513">
        <v>0</v>
      </c>
      <c r="S171" s="513">
        <v>0</v>
      </c>
      <c r="T171" s="513">
        <v>0</v>
      </c>
      <c r="U171" s="513">
        <v>0</v>
      </c>
      <c r="V171" s="513">
        <v>0</v>
      </c>
      <c r="W171" s="513">
        <v>0</v>
      </c>
      <c r="X171" s="513">
        <v>0</v>
      </c>
      <c r="Y171" s="1007">
        <f t="shared" si="45"/>
        <v>0</v>
      </c>
      <c r="Z171" s="1022"/>
      <c r="AA171" s="1022"/>
      <c r="AB171" s="1019"/>
    </row>
    <row r="172" spans="1:28" ht="18">
      <c r="A172" s="1039"/>
      <c r="B172" s="1013"/>
      <c r="C172" s="1037"/>
      <c r="D172" s="515"/>
      <c r="E172" s="515"/>
      <c r="F172" s="1476" t="s">
        <v>228</v>
      </c>
      <c r="G172" s="538"/>
      <c r="H172" s="513">
        <v>0</v>
      </c>
      <c r="I172" s="513">
        <v>0</v>
      </c>
      <c r="J172" s="513">
        <v>0</v>
      </c>
      <c r="K172" s="513">
        <v>0</v>
      </c>
      <c r="L172" s="513">
        <v>0</v>
      </c>
      <c r="M172" s="513">
        <v>0</v>
      </c>
      <c r="N172" s="513">
        <v>0</v>
      </c>
      <c r="O172" s="513">
        <v>0</v>
      </c>
      <c r="P172" s="513">
        <v>0</v>
      </c>
      <c r="Q172" s="513">
        <v>0</v>
      </c>
      <c r="R172" s="513">
        <v>0</v>
      </c>
      <c r="S172" s="513">
        <v>0</v>
      </c>
      <c r="T172" s="513">
        <v>0</v>
      </c>
      <c r="U172" s="513">
        <v>0</v>
      </c>
      <c r="V172" s="513">
        <v>0</v>
      </c>
      <c r="W172" s="513">
        <v>0</v>
      </c>
      <c r="X172" s="513">
        <v>0</v>
      </c>
      <c r="Y172" s="1007">
        <f t="shared" si="45"/>
        <v>0</v>
      </c>
      <c r="Z172" s="1022"/>
      <c r="AA172" s="1022"/>
      <c r="AB172" s="1019"/>
    </row>
    <row r="173" spans="1:28" ht="18">
      <c r="A173" s="1039"/>
      <c r="B173" s="1013"/>
      <c r="C173" s="1037"/>
      <c r="D173" s="515"/>
      <c r="E173" s="515"/>
      <c r="F173" s="1476" t="s">
        <v>229</v>
      </c>
      <c r="G173" s="538"/>
      <c r="H173" s="513">
        <v>0</v>
      </c>
      <c r="I173" s="513">
        <v>0</v>
      </c>
      <c r="J173" s="513">
        <v>0</v>
      </c>
      <c r="K173" s="513">
        <v>0</v>
      </c>
      <c r="L173" s="513">
        <v>0</v>
      </c>
      <c r="M173" s="513">
        <v>0</v>
      </c>
      <c r="N173" s="513">
        <v>0</v>
      </c>
      <c r="O173" s="513">
        <v>0</v>
      </c>
      <c r="P173" s="513">
        <v>0</v>
      </c>
      <c r="Q173" s="513">
        <v>0</v>
      </c>
      <c r="R173" s="513">
        <v>0</v>
      </c>
      <c r="S173" s="513">
        <v>0</v>
      </c>
      <c r="T173" s="513">
        <v>0</v>
      </c>
      <c r="U173" s="513">
        <v>0</v>
      </c>
      <c r="V173" s="513">
        <v>0</v>
      </c>
      <c r="W173" s="513">
        <v>0</v>
      </c>
      <c r="X173" s="513">
        <v>0</v>
      </c>
      <c r="Y173" s="1008">
        <f t="shared" si="45"/>
        <v>0</v>
      </c>
      <c r="Z173" s="1022"/>
      <c r="AA173" s="1022"/>
      <c r="AB173" s="1019"/>
    </row>
    <row r="174" spans="1:28" ht="31">
      <c r="A174" s="1040"/>
      <c r="B174" s="1016"/>
      <c r="C174" s="541" t="s">
        <v>216</v>
      </c>
      <c r="D174" s="521"/>
      <c r="E174" s="521"/>
      <c r="F174" s="1477" t="s">
        <v>217</v>
      </c>
      <c r="G174" s="538"/>
      <c r="H174" s="513">
        <v>0</v>
      </c>
      <c r="I174" s="513">
        <v>0</v>
      </c>
      <c r="J174" s="513">
        <v>0</v>
      </c>
      <c r="K174" s="513">
        <v>0</v>
      </c>
      <c r="L174" s="513">
        <v>0</v>
      </c>
      <c r="M174" s="513">
        <v>0</v>
      </c>
      <c r="N174" s="513">
        <v>0</v>
      </c>
      <c r="O174" s="513">
        <v>0</v>
      </c>
      <c r="P174" s="513">
        <v>0</v>
      </c>
      <c r="Q174" s="513">
        <v>0</v>
      </c>
      <c r="R174" s="513">
        <v>0</v>
      </c>
      <c r="S174" s="513">
        <v>0</v>
      </c>
      <c r="T174" s="513">
        <v>0</v>
      </c>
      <c r="U174" s="513">
        <v>0</v>
      </c>
      <c r="V174" s="513">
        <v>0</v>
      </c>
      <c r="W174" s="513">
        <v>0</v>
      </c>
      <c r="X174" s="513">
        <v>0</v>
      </c>
      <c r="Y174" s="526">
        <f t="shared" si="45"/>
        <v>0</v>
      </c>
      <c r="Z174" s="1022"/>
      <c r="AA174" s="1022"/>
      <c r="AB174" s="1019"/>
    </row>
    <row r="175" spans="1:28" ht="18">
      <c r="A175" s="1041" t="s">
        <v>218</v>
      </c>
      <c r="B175" s="1012">
        <f>'3. DEPLOYED LABOR SUMMARY 1 '!D65</f>
        <v>0</v>
      </c>
      <c r="C175" s="540" t="s">
        <v>231</v>
      </c>
      <c r="D175" s="515"/>
      <c r="E175" s="515"/>
      <c r="F175" s="1477" t="s">
        <v>219</v>
      </c>
      <c r="G175" s="538"/>
      <c r="H175" s="513">
        <v>0</v>
      </c>
      <c r="I175" s="513"/>
      <c r="J175" s="513"/>
      <c r="K175" s="513"/>
      <c r="L175" s="513"/>
      <c r="M175" s="513"/>
      <c r="N175" s="513"/>
      <c r="O175" s="513"/>
      <c r="P175" s="513"/>
      <c r="Q175" s="513"/>
      <c r="R175" s="513"/>
      <c r="S175" s="513"/>
      <c r="T175" s="513"/>
      <c r="U175" s="513"/>
      <c r="V175" s="1480"/>
      <c r="W175" s="1480"/>
      <c r="X175" s="1480"/>
      <c r="Y175" s="526">
        <f>H175</f>
        <v>0</v>
      </c>
      <c r="Z175" s="1022"/>
      <c r="AA175" s="1022"/>
      <c r="AB175" s="1019"/>
    </row>
    <row r="176" spans="1:28" ht="53">
      <c r="A176" s="1039"/>
      <c r="B176" s="1013"/>
      <c r="C176" s="540" t="s">
        <v>220</v>
      </c>
      <c r="D176" s="515"/>
      <c r="E176" s="515"/>
      <c r="F176" s="1478" t="s">
        <v>221</v>
      </c>
      <c r="G176" s="1481">
        <v>0.72499999999999998</v>
      </c>
      <c r="H176" s="529"/>
      <c r="I176" s="529"/>
      <c r="J176" s="529"/>
      <c r="K176" s="529"/>
      <c r="L176" s="529"/>
      <c r="M176" s="529"/>
      <c r="N176" s="529"/>
      <c r="O176" s="529"/>
      <c r="P176" s="529"/>
      <c r="Q176" s="529"/>
      <c r="R176" s="529"/>
      <c r="S176" s="529"/>
      <c r="T176" s="529"/>
      <c r="U176" s="529"/>
      <c r="V176" s="545"/>
      <c r="W176" s="545"/>
      <c r="X176" s="545"/>
      <c r="Y176" s="526">
        <f>(G176*H176)+(I176*G176)+(J176*G176)+(K176*G176)+(L176*G176)+(M176*G176)+(N176*G176)+(O176*G176)+(P176*G176)+(Q176*G176)+(R176*G176)+(S176*G176)+(T176*G176)+(U176*G176)+(V176*G176)+(W176*G176)+(X176*G176)</f>
        <v>0</v>
      </c>
      <c r="Z176" s="1022"/>
      <c r="AA176" s="1022"/>
      <c r="AB176" s="1019"/>
    </row>
    <row r="177" spans="1:28" ht="18">
      <c r="A177" s="1039"/>
      <c r="B177" s="1013"/>
      <c r="C177" s="540" t="s">
        <v>222</v>
      </c>
      <c r="D177" s="515"/>
      <c r="E177" s="515"/>
      <c r="F177" s="1477" t="s">
        <v>219</v>
      </c>
      <c r="G177" s="538"/>
      <c r="H177" s="513">
        <v>0</v>
      </c>
      <c r="I177" s="513">
        <v>0</v>
      </c>
      <c r="J177" s="513">
        <v>0</v>
      </c>
      <c r="K177" s="513">
        <v>0</v>
      </c>
      <c r="L177" s="513">
        <v>0</v>
      </c>
      <c r="M177" s="513">
        <v>0</v>
      </c>
      <c r="N177" s="513">
        <v>0</v>
      </c>
      <c r="O177" s="513">
        <v>0</v>
      </c>
      <c r="P177" s="513">
        <v>0</v>
      </c>
      <c r="Q177" s="513">
        <v>0</v>
      </c>
      <c r="R177" s="513">
        <v>0</v>
      </c>
      <c r="S177" s="513">
        <v>0</v>
      </c>
      <c r="T177" s="513">
        <v>0</v>
      </c>
      <c r="U177" s="513">
        <v>0</v>
      </c>
      <c r="V177" s="513">
        <v>0</v>
      </c>
      <c r="W177" s="513">
        <v>0</v>
      </c>
      <c r="X177" s="513">
        <v>0</v>
      </c>
      <c r="Y177" s="526">
        <f t="shared" ref="Y177:Y179" si="46">SUM(H177:X177)</f>
        <v>0</v>
      </c>
      <c r="Z177" s="1022"/>
      <c r="AA177" s="1022"/>
      <c r="AB177" s="1019"/>
    </row>
    <row r="178" spans="1:28" ht="18">
      <c r="A178" s="1039"/>
      <c r="B178" s="1013"/>
      <c r="C178" s="540" t="s">
        <v>74</v>
      </c>
      <c r="D178" s="515"/>
      <c r="E178" s="515"/>
      <c r="F178" s="1477" t="s">
        <v>219</v>
      </c>
      <c r="G178" s="538"/>
      <c r="H178" s="513">
        <v>0</v>
      </c>
      <c r="I178" s="513">
        <v>0</v>
      </c>
      <c r="J178" s="513">
        <v>0</v>
      </c>
      <c r="K178" s="513">
        <v>0</v>
      </c>
      <c r="L178" s="513">
        <v>0</v>
      </c>
      <c r="M178" s="513">
        <v>0</v>
      </c>
      <c r="N178" s="513">
        <v>0</v>
      </c>
      <c r="O178" s="513">
        <v>0</v>
      </c>
      <c r="P178" s="513">
        <v>0</v>
      </c>
      <c r="Q178" s="513">
        <v>0</v>
      </c>
      <c r="R178" s="513">
        <v>0</v>
      </c>
      <c r="S178" s="513">
        <v>0</v>
      </c>
      <c r="T178" s="513">
        <v>0</v>
      </c>
      <c r="U178" s="513">
        <v>0</v>
      </c>
      <c r="V178" s="513">
        <v>0</v>
      </c>
      <c r="W178" s="513">
        <v>0</v>
      </c>
      <c r="X178" s="513">
        <v>0</v>
      </c>
      <c r="Y178" s="526">
        <f t="shared" si="46"/>
        <v>0</v>
      </c>
      <c r="Z178" s="1022"/>
      <c r="AA178" s="1022"/>
      <c r="AB178" s="1019"/>
    </row>
    <row r="179" spans="1:28" ht="38" customHeight="1">
      <c r="A179" s="1039"/>
      <c r="B179" s="1013"/>
      <c r="C179" s="541" t="s">
        <v>223</v>
      </c>
      <c r="D179" s="515"/>
      <c r="E179" s="515"/>
      <c r="F179" s="1476"/>
      <c r="G179" s="538"/>
      <c r="H179" s="513">
        <v>0</v>
      </c>
      <c r="I179" s="513">
        <v>0</v>
      </c>
      <c r="J179" s="513">
        <v>0</v>
      </c>
      <c r="K179" s="513">
        <v>0</v>
      </c>
      <c r="L179" s="513">
        <v>0</v>
      </c>
      <c r="M179" s="513">
        <v>0</v>
      </c>
      <c r="N179" s="513">
        <v>0</v>
      </c>
      <c r="O179" s="513">
        <v>0</v>
      </c>
      <c r="P179" s="513">
        <v>0</v>
      </c>
      <c r="Q179" s="513">
        <v>0</v>
      </c>
      <c r="R179" s="513">
        <v>0</v>
      </c>
      <c r="S179" s="513">
        <v>0</v>
      </c>
      <c r="T179" s="513">
        <v>0</v>
      </c>
      <c r="U179" s="513">
        <v>0</v>
      </c>
      <c r="V179" s="513">
        <v>0</v>
      </c>
      <c r="W179" s="513">
        <v>0</v>
      </c>
      <c r="X179" s="513">
        <v>0</v>
      </c>
      <c r="Y179" s="526">
        <f t="shared" si="46"/>
        <v>0</v>
      </c>
      <c r="Z179" s="1022"/>
      <c r="AA179" s="1022"/>
      <c r="AB179" s="1019"/>
    </row>
    <row r="180" spans="1:28" ht="33.5" customHeight="1" thickBot="1">
      <c r="A180" s="1042"/>
      <c r="B180" s="1014"/>
      <c r="C180" s="542" t="s">
        <v>223</v>
      </c>
      <c r="D180" s="518"/>
      <c r="E180" s="518"/>
      <c r="F180" s="1479"/>
      <c r="G180" s="539"/>
      <c r="H180" s="519">
        <v>0</v>
      </c>
      <c r="I180" s="519">
        <v>0</v>
      </c>
      <c r="J180" s="519">
        <v>0</v>
      </c>
      <c r="K180" s="519">
        <v>0</v>
      </c>
      <c r="L180" s="519">
        <v>0</v>
      </c>
      <c r="M180" s="519">
        <v>0</v>
      </c>
      <c r="N180" s="519">
        <v>0</v>
      </c>
      <c r="O180" s="519">
        <v>0</v>
      </c>
      <c r="P180" s="519">
        <v>0</v>
      </c>
      <c r="Q180" s="519">
        <v>0</v>
      </c>
      <c r="R180" s="519">
        <v>0</v>
      </c>
      <c r="S180" s="519">
        <v>0</v>
      </c>
      <c r="T180" s="519">
        <v>0</v>
      </c>
      <c r="U180" s="519">
        <v>0</v>
      </c>
      <c r="V180" s="519">
        <v>0</v>
      </c>
      <c r="W180" s="519">
        <v>0</v>
      </c>
      <c r="X180" s="519">
        <v>0</v>
      </c>
      <c r="Y180" s="527">
        <f>SUM(H180:X180)</f>
        <v>0</v>
      </c>
      <c r="Z180" s="1023"/>
      <c r="AA180" s="1023"/>
      <c r="AB180" s="1020"/>
    </row>
    <row r="181" spans="1:28" ht="18">
      <c r="A181" s="1038" t="s">
        <v>215</v>
      </c>
      <c r="B181" s="1015">
        <f>'3. DEPLOYED LABOR SUMMARY 1 '!D68</f>
        <v>0</v>
      </c>
      <c r="C181" s="1036" t="s">
        <v>224</v>
      </c>
      <c r="D181" s="516"/>
      <c r="E181" s="516"/>
      <c r="F181" s="1482" t="s">
        <v>225</v>
      </c>
      <c r="G181" s="537"/>
      <c r="H181" s="1487">
        <v>0</v>
      </c>
      <c r="I181" s="1487">
        <v>0</v>
      </c>
      <c r="J181" s="1487">
        <v>0</v>
      </c>
      <c r="K181" s="1487">
        <v>0</v>
      </c>
      <c r="L181" s="1487">
        <v>0</v>
      </c>
      <c r="M181" s="1487">
        <v>0</v>
      </c>
      <c r="N181" s="1487">
        <v>0</v>
      </c>
      <c r="O181" s="1487">
        <v>0</v>
      </c>
      <c r="P181" s="1487">
        <v>0</v>
      </c>
      <c r="Q181" s="1487">
        <v>0</v>
      </c>
      <c r="R181" s="1487">
        <v>0</v>
      </c>
      <c r="S181" s="1487">
        <v>0</v>
      </c>
      <c r="T181" s="1487">
        <v>0</v>
      </c>
      <c r="U181" s="1487">
        <v>0</v>
      </c>
      <c r="V181" s="1487">
        <v>0</v>
      </c>
      <c r="W181" s="1487">
        <v>0</v>
      </c>
      <c r="X181" s="1487">
        <v>0</v>
      </c>
      <c r="Y181" s="1006">
        <f>SUM(H181:X185)</f>
        <v>0</v>
      </c>
      <c r="Z181" s="1493">
        <v>0</v>
      </c>
      <c r="AA181" s="1493">
        <v>0</v>
      </c>
      <c r="AB181" s="1018">
        <f t="shared" ref="AB181" si="47">SUM(Y181+Y182+Y183+Y184+Y185+Y186+Y187+Y188+Y189+Y190+Y191+Y192)</f>
        <v>0</v>
      </c>
    </row>
    <row r="182" spans="1:28" ht="18">
      <c r="A182" s="1039"/>
      <c r="B182" s="1013"/>
      <c r="C182" s="1037"/>
      <c r="D182" s="515"/>
      <c r="E182" s="515"/>
      <c r="F182" s="1483" t="s">
        <v>226</v>
      </c>
      <c r="G182" s="538"/>
      <c r="H182" s="1488">
        <v>0</v>
      </c>
      <c r="I182" s="1488">
        <v>0</v>
      </c>
      <c r="J182" s="1488">
        <v>0</v>
      </c>
      <c r="K182" s="1488">
        <v>0</v>
      </c>
      <c r="L182" s="1488">
        <v>0</v>
      </c>
      <c r="M182" s="1488">
        <v>0</v>
      </c>
      <c r="N182" s="1488">
        <v>0</v>
      </c>
      <c r="O182" s="1488">
        <v>0</v>
      </c>
      <c r="P182" s="1488">
        <v>0</v>
      </c>
      <c r="Q182" s="1488">
        <v>0</v>
      </c>
      <c r="R182" s="1488">
        <v>0</v>
      </c>
      <c r="S182" s="1488">
        <v>0</v>
      </c>
      <c r="T182" s="1488">
        <v>0</v>
      </c>
      <c r="U182" s="1488">
        <v>0</v>
      </c>
      <c r="V182" s="1488">
        <v>0</v>
      </c>
      <c r="W182" s="1488">
        <v>0</v>
      </c>
      <c r="X182" s="1488">
        <v>0</v>
      </c>
      <c r="Y182" s="1007">
        <f t="shared" ref="Y182:Y186" si="48">SUM(H182:X182)</f>
        <v>0</v>
      </c>
      <c r="Z182" s="1494"/>
      <c r="AA182" s="1494"/>
      <c r="AB182" s="1019"/>
    </row>
    <row r="183" spans="1:28" ht="18">
      <c r="A183" s="1039"/>
      <c r="B183" s="1013"/>
      <c r="C183" s="1037"/>
      <c r="D183" s="515"/>
      <c r="E183" s="515"/>
      <c r="F183" s="1483" t="s">
        <v>227</v>
      </c>
      <c r="G183" s="538"/>
      <c r="H183" s="1488">
        <v>0</v>
      </c>
      <c r="I183" s="1488">
        <v>0</v>
      </c>
      <c r="J183" s="1488">
        <v>0</v>
      </c>
      <c r="K183" s="1488">
        <v>0</v>
      </c>
      <c r="L183" s="1488">
        <v>0</v>
      </c>
      <c r="M183" s="1488">
        <v>0</v>
      </c>
      <c r="N183" s="1488">
        <v>0</v>
      </c>
      <c r="O183" s="1488">
        <v>0</v>
      </c>
      <c r="P183" s="1488">
        <v>0</v>
      </c>
      <c r="Q183" s="1488">
        <v>0</v>
      </c>
      <c r="R183" s="1488">
        <v>0</v>
      </c>
      <c r="S183" s="1488">
        <v>0</v>
      </c>
      <c r="T183" s="1488">
        <v>0</v>
      </c>
      <c r="U183" s="1488">
        <v>0</v>
      </c>
      <c r="V183" s="1488">
        <v>0</v>
      </c>
      <c r="W183" s="1488">
        <v>0</v>
      </c>
      <c r="X183" s="1488">
        <v>0</v>
      </c>
      <c r="Y183" s="1007">
        <f t="shared" si="48"/>
        <v>0</v>
      </c>
      <c r="Z183" s="1494"/>
      <c r="AA183" s="1494"/>
      <c r="AB183" s="1019"/>
    </row>
    <row r="184" spans="1:28" ht="18">
      <c r="A184" s="1039"/>
      <c r="B184" s="1013"/>
      <c r="C184" s="1037"/>
      <c r="D184" s="515"/>
      <c r="E184" s="515"/>
      <c r="F184" s="1483" t="s">
        <v>228</v>
      </c>
      <c r="G184" s="538"/>
      <c r="H184" s="1488">
        <v>0</v>
      </c>
      <c r="I184" s="1488">
        <v>0</v>
      </c>
      <c r="J184" s="1488">
        <v>0</v>
      </c>
      <c r="K184" s="1488">
        <v>0</v>
      </c>
      <c r="L184" s="1488">
        <v>0</v>
      </c>
      <c r="M184" s="1488">
        <v>0</v>
      </c>
      <c r="N184" s="1488">
        <v>0</v>
      </c>
      <c r="O184" s="1488">
        <v>0</v>
      </c>
      <c r="P184" s="1488">
        <v>0</v>
      </c>
      <c r="Q184" s="1488">
        <v>0</v>
      </c>
      <c r="R184" s="1488">
        <v>0</v>
      </c>
      <c r="S184" s="1488">
        <v>0</v>
      </c>
      <c r="T184" s="1488">
        <v>0</v>
      </c>
      <c r="U184" s="1488">
        <v>0</v>
      </c>
      <c r="V184" s="1488">
        <v>0</v>
      </c>
      <c r="W184" s="1488">
        <v>0</v>
      </c>
      <c r="X184" s="1488">
        <v>0</v>
      </c>
      <c r="Y184" s="1007">
        <f t="shared" si="48"/>
        <v>0</v>
      </c>
      <c r="Z184" s="1494"/>
      <c r="AA184" s="1494"/>
      <c r="AB184" s="1019"/>
    </row>
    <row r="185" spans="1:28" ht="18">
      <c r="A185" s="1039"/>
      <c r="B185" s="1013"/>
      <c r="C185" s="1037"/>
      <c r="D185" s="515"/>
      <c r="E185" s="515"/>
      <c r="F185" s="1483" t="s">
        <v>229</v>
      </c>
      <c r="G185" s="538"/>
      <c r="H185" s="1488">
        <v>0</v>
      </c>
      <c r="I185" s="1488">
        <v>0</v>
      </c>
      <c r="J185" s="1488">
        <v>0</v>
      </c>
      <c r="K185" s="1488">
        <v>0</v>
      </c>
      <c r="L185" s="1488">
        <v>0</v>
      </c>
      <c r="M185" s="1488">
        <v>0</v>
      </c>
      <c r="N185" s="1488">
        <v>0</v>
      </c>
      <c r="O185" s="1488">
        <v>0</v>
      </c>
      <c r="P185" s="1488">
        <v>0</v>
      </c>
      <c r="Q185" s="1488">
        <v>0</v>
      </c>
      <c r="R185" s="1488">
        <v>0</v>
      </c>
      <c r="S185" s="1488">
        <v>0</v>
      </c>
      <c r="T185" s="1488">
        <v>0</v>
      </c>
      <c r="U185" s="1488">
        <v>0</v>
      </c>
      <c r="V185" s="1488">
        <v>0</v>
      </c>
      <c r="W185" s="1488">
        <v>0</v>
      </c>
      <c r="X185" s="1488">
        <v>0</v>
      </c>
      <c r="Y185" s="1008">
        <f t="shared" si="48"/>
        <v>0</v>
      </c>
      <c r="Z185" s="1494"/>
      <c r="AA185" s="1494"/>
      <c r="AB185" s="1019"/>
    </row>
    <row r="186" spans="1:28" ht="31">
      <c r="A186" s="1040"/>
      <c r="B186" s="1016"/>
      <c r="C186" s="541" t="s">
        <v>216</v>
      </c>
      <c r="D186" s="521"/>
      <c r="E186" s="521"/>
      <c r="F186" s="1484" t="s">
        <v>217</v>
      </c>
      <c r="G186" s="538"/>
      <c r="H186" s="1488">
        <v>0</v>
      </c>
      <c r="I186" s="1488">
        <v>0</v>
      </c>
      <c r="J186" s="1488">
        <v>0</v>
      </c>
      <c r="K186" s="1488">
        <v>0</v>
      </c>
      <c r="L186" s="1488">
        <v>0</v>
      </c>
      <c r="M186" s="1488">
        <v>0</v>
      </c>
      <c r="N186" s="1488">
        <v>0</v>
      </c>
      <c r="O186" s="1488">
        <v>0</v>
      </c>
      <c r="P186" s="1488">
        <v>0</v>
      </c>
      <c r="Q186" s="1488">
        <v>0</v>
      </c>
      <c r="R186" s="1488">
        <v>0</v>
      </c>
      <c r="S186" s="1488">
        <v>0</v>
      </c>
      <c r="T186" s="1488">
        <v>0</v>
      </c>
      <c r="U186" s="1488">
        <v>0</v>
      </c>
      <c r="V186" s="1488">
        <v>0</v>
      </c>
      <c r="W186" s="1488">
        <v>0</v>
      </c>
      <c r="X186" s="1488">
        <v>0</v>
      </c>
      <c r="Y186" s="526">
        <f>SUM(H186:X186)</f>
        <v>0</v>
      </c>
      <c r="Z186" s="1494"/>
      <c r="AA186" s="1494"/>
      <c r="AB186" s="1019"/>
    </row>
    <row r="187" spans="1:28" ht="18">
      <c r="A187" s="1041" t="s">
        <v>218</v>
      </c>
      <c r="B187" s="1012">
        <f>'3. DEPLOYED LABOR SUMMARY 1 '!D69</f>
        <v>0</v>
      </c>
      <c r="C187" s="540" t="s">
        <v>231</v>
      </c>
      <c r="D187" s="515"/>
      <c r="E187" s="515"/>
      <c r="F187" s="1484" t="s">
        <v>219</v>
      </c>
      <c r="G187" s="538"/>
      <c r="H187" s="1488">
        <v>0</v>
      </c>
      <c r="I187" s="1488">
        <v>0</v>
      </c>
      <c r="J187" s="1488">
        <v>0</v>
      </c>
      <c r="K187" s="1488">
        <v>0</v>
      </c>
      <c r="L187" s="1488">
        <v>0</v>
      </c>
      <c r="M187" s="1488">
        <v>0</v>
      </c>
      <c r="N187" s="1488">
        <v>0</v>
      </c>
      <c r="O187" s="1488">
        <v>0</v>
      </c>
      <c r="P187" s="1488">
        <v>0</v>
      </c>
      <c r="Q187" s="1488">
        <v>0</v>
      </c>
      <c r="R187" s="1488">
        <v>0</v>
      </c>
      <c r="S187" s="1488">
        <v>0</v>
      </c>
      <c r="T187" s="1488">
        <v>0</v>
      </c>
      <c r="U187" s="1488">
        <v>0</v>
      </c>
      <c r="V187" s="1488">
        <v>0</v>
      </c>
      <c r="W187" s="1488">
        <v>0</v>
      </c>
      <c r="X187" s="1488">
        <v>0</v>
      </c>
      <c r="Y187" s="526">
        <f>H187</f>
        <v>0</v>
      </c>
      <c r="Z187" s="1494"/>
      <c r="AA187" s="1494"/>
      <c r="AB187" s="1019"/>
    </row>
    <row r="188" spans="1:28" ht="53">
      <c r="A188" s="1039"/>
      <c r="B188" s="1013"/>
      <c r="C188" s="540" t="s">
        <v>220</v>
      </c>
      <c r="D188" s="515"/>
      <c r="E188" s="515"/>
      <c r="F188" s="1485" t="s">
        <v>221</v>
      </c>
      <c r="G188" s="1492">
        <v>0.72499999999999998</v>
      </c>
      <c r="H188" s="1489"/>
      <c r="I188" s="1489"/>
      <c r="J188" s="1489"/>
      <c r="K188" s="1489"/>
      <c r="L188" s="1489"/>
      <c r="M188" s="1489"/>
      <c r="N188" s="1489"/>
      <c r="O188" s="1489"/>
      <c r="P188" s="1489"/>
      <c r="Q188" s="1489"/>
      <c r="R188" s="1489"/>
      <c r="S188" s="1489"/>
      <c r="T188" s="1489"/>
      <c r="U188" s="1489"/>
      <c r="V188" s="1490"/>
      <c r="W188" s="1490"/>
      <c r="X188" s="1490"/>
      <c r="Y188" s="526">
        <f>(G188*H188)+(I188*G188)+(J188*G188)+(K188*G188)+(L188*G188)+(M188*G188)+(N188*G188)+(O188*G188)+(P188*G188)+(Q188*G188)+(R188*G188)+(S188*G188)+(T188*G188)+(U188*G188)+(V188*G188)+(W188*G188)+(X188*G188)</f>
        <v>0</v>
      </c>
      <c r="Z188" s="1494"/>
      <c r="AA188" s="1494"/>
      <c r="AB188" s="1019"/>
    </row>
    <row r="189" spans="1:28" ht="18">
      <c r="A189" s="1039"/>
      <c r="B189" s="1013"/>
      <c r="C189" s="540" t="s">
        <v>222</v>
      </c>
      <c r="D189" s="515"/>
      <c r="E189" s="515"/>
      <c r="F189" s="1484" t="s">
        <v>219</v>
      </c>
      <c r="G189" s="538"/>
      <c r="H189" s="1488">
        <v>0</v>
      </c>
      <c r="I189" s="1488">
        <v>0</v>
      </c>
      <c r="J189" s="1488">
        <v>0</v>
      </c>
      <c r="K189" s="1488">
        <v>0</v>
      </c>
      <c r="L189" s="1488">
        <v>0</v>
      </c>
      <c r="M189" s="1488">
        <v>0</v>
      </c>
      <c r="N189" s="1488">
        <v>0</v>
      </c>
      <c r="O189" s="1488">
        <v>0</v>
      </c>
      <c r="P189" s="1488">
        <v>0</v>
      </c>
      <c r="Q189" s="1488">
        <v>0</v>
      </c>
      <c r="R189" s="1488">
        <v>0</v>
      </c>
      <c r="S189" s="1488">
        <v>0</v>
      </c>
      <c r="T189" s="1488">
        <v>0</v>
      </c>
      <c r="U189" s="1488">
        <v>0</v>
      </c>
      <c r="V189" s="1488">
        <v>0</v>
      </c>
      <c r="W189" s="1488">
        <v>0</v>
      </c>
      <c r="X189" s="1488">
        <v>0</v>
      </c>
      <c r="Y189" s="526">
        <f>SUM(H189:X189)</f>
        <v>0</v>
      </c>
      <c r="Z189" s="1494"/>
      <c r="AA189" s="1494"/>
      <c r="AB189" s="1019"/>
    </row>
    <row r="190" spans="1:28" ht="18">
      <c r="A190" s="1039"/>
      <c r="B190" s="1013"/>
      <c r="C190" s="540" t="s">
        <v>74</v>
      </c>
      <c r="D190" s="515"/>
      <c r="E190" s="515"/>
      <c r="F190" s="1484" t="s">
        <v>219</v>
      </c>
      <c r="G190" s="538"/>
      <c r="H190" s="1488">
        <v>0</v>
      </c>
      <c r="I190" s="1488">
        <v>0</v>
      </c>
      <c r="J190" s="1488">
        <v>0</v>
      </c>
      <c r="K190" s="1488">
        <v>0</v>
      </c>
      <c r="L190" s="1488">
        <v>0</v>
      </c>
      <c r="M190" s="1488">
        <v>0</v>
      </c>
      <c r="N190" s="1488">
        <v>0</v>
      </c>
      <c r="O190" s="1488">
        <v>0</v>
      </c>
      <c r="P190" s="1488">
        <v>0</v>
      </c>
      <c r="Q190" s="1488">
        <v>0</v>
      </c>
      <c r="R190" s="1488">
        <v>0</v>
      </c>
      <c r="S190" s="1488">
        <v>0</v>
      </c>
      <c r="T190" s="1488">
        <v>0</v>
      </c>
      <c r="U190" s="1488">
        <v>0</v>
      </c>
      <c r="V190" s="1488">
        <v>0</v>
      </c>
      <c r="W190" s="1488">
        <v>0</v>
      </c>
      <c r="X190" s="1488">
        <v>0</v>
      </c>
      <c r="Y190" s="526">
        <f>SUM(H190:X190)</f>
        <v>0</v>
      </c>
      <c r="Z190" s="1494"/>
      <c r="AA190" s="1494"/>
      <c r="AB190" s="1019"/>
    </row>
    <row r="191" spans="1:28" ht="38" customHeight="1">
      <c r="A191" s="1039"/>
      <c r="B191" s="1013"/>
      <c r="C191" s="541" t="s">
        <v>223</v>
      </c>
      <c r="D191" s="515"/>
      <c r="E191" s="515"/>
      <c r="F191" s="1483"/>
      <c r="G191" s="538"/>
      <c r="H191" s="1488">
        <v>0</v>
      </c>
      <c r="I191" s="1488">
        <v>0</v>
      </c>
      <c r="J191" s="1488">
        <v>0</v>
      </c>
      <c r="K191" s="1488">
        <v>0</v>
      </c>
      <c r="L191" s="1488">
        <v>0</v>
      </c>
      <c r="M191" s="1488">
        <v>0</v>
      </c>
      <c r="N191" s="1488">
        <v>0</v>
      </c>
      <c r="O191" s="1488">
        <v>0</v>
      </c>
      <c r="P191" s="1488">
        <v>0</v>
      </c>
      <c r="Q191" s="1488">
        <v>0</v>
      </c>
      <c r="R191" s="1488">
        <v>0</v>
      </c>
      <c r="S191" s="1488">
        <v>0</v>
      </c>
      <c r="T191" s="1488">
        <v>0</v>
      </c>
      <c r="U191" s="1488">
        <v>0</v>
      </c>
      <c r="V191" s="1488">
        <v>0</v>
      </c>
      <c r="W191" s="1488">
        <v>0</v>
      </c>
      <c r="X191" s="1488">
        <v>0</v>
      </c>
      <c r="Y191" s="526">
        <f>SUM(H191:X191)</f>
        <v>0</v>
      </c>
      <c r="Z191" s="1494"/>
      <c r="AA191" s="1494"/>
      <c r="AB191" s="1019"/>
    </row>
    <row r="192" spans="1:28" ht="32.5" customHeight="1" thickBot="1">
      <c r="A192" s="1042"/>
      <c r="B192" s="1014"/>
      <c r="C192" s="542" t="s">
        <v>223</v>
      </c>
      <c r="D192" s="518"/>
      <c r="E192" s="518"/>
      <c r="F192" s="1486"/>
      <c r="G192" s="539"/>
      <c r="H192" s="1491">
        <v>0</v>
      </c>
      <c r="I192" s="1491">
        <v>0</v>
      </c>
      <c r="J192" s="1491">
        <v>0</v>
      </c>
      <c r="K192" s="1491">
        <v>0</v>
      </c>
      <c r="L192" s="1491">
        <v>0</v>
      </c>
      <c r="M192" s="1491">
        <v>0</v>
      </c>
      <c r="N192" s="1491">
        <v>0</v>
      </c>
      <c r="O192" s="1491">
        <v>0</v>
      </c>
      <c r="P192" s="1491">
        <v>0</v>
      </c>
      <c r="Q192" s="1491">
        <v>0</v>
      </c>
      <c r="R192" s="1491">
        <v>0</v>
      </c>
      <c r="S192" s="1491">
        <v>0</v>
      </c>
      <c r="T192" s="1491">
        <v>0</v>
      </c>
      <c r="U192" s="1491">
        <v>0</v>
      </c>
      <c r="V192" s="1491">
        <v>0</v>
      </c>
      <c r="W192" s="1491">
        <v>0</v>
      </c>
      <c r="X192" s="1491">
        <v>0</v>
      </c>
      <c r="Y192" s="527">
        <f>SUM(H192:X192)</f>
        <v>0</v>
      </c>
      <c r="Z192" s="1495"/>
      <c r="AA192" s="1495"/>
      <c r="AB192" s="1020"/>
    </row>
    <row r="193" spans="1:28" ht="18" customHeight="1">
      <c r="A193" s="1052" t="s">
        <v>232</v>
      </c>
      <c r="B193" s="524"/>
      <c r="C193" s="680"/>
      <c r="D193" s="524"/>
      <c r="E193" s="524"/>
      <c r="F193" s="524"/>
      <c r="G193" s="524"/>
      <c r="H193" s="524"/>
      <c r="I193" s="524"/>
      <c r="J193" s="524"/>
      <c r="K193" s="524"/>
      <c r="L193" s="524"/>
      <c r="M193" s="524"/>
      <c r="N193" s="524"/>
      <c r="O193" s="524"/>
      <c r="P193" s="524"/>
      <c r="Q193" s="524"/>
      <c r="R193" s="687"/>
      <c r="S193" s="688"/>
      <c r="T193" s="688"/>
      <c r="U193" s="688"/>
      <c r="V193" s="688"/>
      <c r="W193" s="688"/>
      <c r="X193" s="688"/>
      <c r="Y193" s="681"/>
      <c r="Z193" s="1046" t="s">
        <v>233</v>
      </c>
      <c r="AA193" s="1047"/>
      <c r="AB193" s="1043">
        <f>SUM(AB13:AB192)</f>
        <v>0</v>
      </c>
    </row>
    <row r="194" spans="1:28" ht="18" customHeight="1">
      <c r="A194" s="1052"/>
      <c r="B194" s="524"/>
      <c r="C194" s="689"/>
      <c r="D194" s="689"/>
      <c r="E194" s="689"/>
      <c r="F194" s="689"/>
      <c r="G194" s="689"/>
      <c r="H194" s="689"/>
      <c r="I194" s="689"/>
      <c r="J194" s="689"/>
      <c r="K194" s="689"/>
      <c r="L194" s="689"/>
      <c r="M194" s="689"/>
      <c r="N194" s="689"/>
      <c r="O194" s="682"/>
      <c r="P194" s="682"/>
      <c r="Q194" s="682"/>
      <c r="R194" s="682"/>
      <c r="S194" s="682"/>
      <c r="T194" s="682"/>
      <c r="U194" s="682"/>
      <c r="V194" s="682"/>
      <c r="W194" s="682"/>
      <c r="X194" s="682"/>
      <c r="Y194" s="683"/>
      <c r="Z194" s="1048"/>
      <c r="AA194" s="1049"/>
      <c r="AB194" s="1044"/>
    </row>
    <row r="195" spans="1:28" ht="18" customHeight="1">
      <c r="A195" s="1052"/>
      <c r="B195" s="524"/>
      <c r="C195" s="689"/>
      <c r="D195" s="689"/>
      <c r="E195" s="689"/>
      <c r="F195" s="689"/>
      <c r="G195" s="689"/>
      <c r="H195" s="689"/>
      <c r="I195" s="689"/>
      <c r="J195" s="689"/>
      <c r="K195" s="689"/>
      <c r="L195" s="689"/>
      <c r="M195" s="689"/>
      <c r="N195" s="689"/>
      <c r="O195" s="682"/>
      <c r="P195" s="682"/>
      <c r="Q195" s="682"/>
      <c r="R195" s="682"/>
      <c r="S195" s="682"/>
      <c r="T195" s="682"/>
      <c r="U195" s="682"/>
      <c r="V195" s="682"/>
      <c r="W195" s="682"/>
      <c r="X195" s="682"/>
      <c r="Y195" s="683"/>
      <c r="Z195" s="1048"/>
      <c r="AA195" s="1049"/>
      <c r="AB195" s="1044"/>
    </row>
    <row r="196" spans="1:28" ht="18" customHeight="1">
      <c r="A196" s="1053"/>
      <c r="B196" s="684"/>
      <c r="C196" s="690"/>
      <c r="D196" s="690"/>
      <c r="E196" s="690"/>
      <c r="F196" s="690"/>
      <c r="G196" s="690"/>
      <c r="H196" s="690"/>
      <c r="I196" s="690"/>
      <c r="J196" s="690"/>
      <c r="K196" s="690"/>
      <c r="L196" s="690"/>
      <c r="M196" s="690"/>
      <c r="N196" s="690"/>
      <c r="O196" s="685"/>
      <c r="P196" s="685"/>
      <c r="Q196" s="685"/>
      <c r="R196" s="685"/>
      <c r="S196" s="685"/>
      <c r="T196" s="685"/>
      <c r="U196" s="685"/>
      <c r="V196" s="685"/>
      <c r="W196" s="685"/>
      <c r="X196" s="685"/>
      <c r="Y196" s="686"/>
      <c r="Z196" s="1050"/>
      <c r="AA196" s="1051"/>
      <c r="AB196" s="1045"/>
    </row>
  </sheetData>
  <sheetProtection algorithmName="SHA-512" hashValue="ATExOSZt6ad4BKsahsgI+FxDduCm3BT38ub+YIvYrqaod5Iy1Ygn9dKJmQrWMwxhppJofDxOxs7LHOZha1xsgA==" saltValue="I9Qi1iohKnZQRhc21jcuag==" spinCount="100000" sheet="1" selectLockedCells="1"/>
  <protectedRanges>
    <protectedRange sqref="F13:F192" name="Range1"/>
    <protectedRange sqref="H13:X18" name="Range3"/>
    <protectedRange sqref="H21:X30" name="Range4"/>
    <protectedRange sqref="H33:X42" name="Range5"/>
    <protectedRange sqref="H45:X54" name="Range6"/>
    <protectedRange sqref="H57:X66" name="Range7"/>
    <protectedRange sqref="H69:X78" name="Range8"/>
    <protectedRange sqref="H81:X90" name="Range9"/>
    <protectedRange sqref="H93:X102" name="Range10"/>
    <protectedRange sqref="H105:X114" name="Range11"/>
    <protectedRange sqref="H117:X126" name="Range12"/>
    <protectedRange sqref="H129:X138" name="Range13"/>
    <protectedRange sqref="H141:X150" name="Range14"/>
    <protectedRange sqref="H153:X162 H181:X186" name="Range15"/>
    <protectedRange sqref="H165:X174 H189:X192" name="Range16"/>
    <protectedRange sqref="H177:X180" name="Range17"/>
    <protectedRange sqref="B193:Y196" name="Range18"/>
    <protectedRange sqref="H19:X19" name="Range21"/>
    <protectedRange sqref="G20:X20" name="Range22"/>
    <protectedRange sqref="H31" name="Range23"/>
    <protectedRange sqref="G32:X32" name="Range24"/>
    <protectedRange sqref="H43:X43" name="Range25"/>
    <protectedRange sqref="G44:X44" name="Range26"/>
    <protectedRange sqref="H55" name="Range27"/>
    <protectedRange sqref="G56:X56" name="Range28"/>
    <protectedRange sqref="H67:X67" name="Range29"/>
    <protectedRange sqref="G68:X68" name="Range30"/>
    <protectedRange sqref="H79" name="Range31"/>
    <protectedRange sqref="G80:X80" name="Range32"/>
    <protectedRange sqref="H91:X91" name="Range33"/>
    <protectedRange sqref="G92:X92" name="Range34"/>
    <protectedRange sqref="H103" name="Range35"/>
    <protectedRange sqref="G104:X104" name="Range36"/>
    <protectedRange sqref="H115:X115" name="Range37"/>
    <protectedRange sqref="G116:X116" name="Range38"/>
    <protectedRange sqref="H127:X127" name="Range39"/>
    <protectedRange sqref="G128:X128" name="Range40"/>
    <protectedRange sqref="H139:X139" name="Range41"/>
    <protectedRange sqref="G140:X140" name="Range42"/>
    <protectedRange sqref="H151" name="Range43"/>
    <protectedRange sqref="G152:X152" name="Range44"/>
    <protectedRange sqref="H163:X163 H187:X187" name="Range45"/>
    <protectedRange sqref="G164:X164 G188:X188" name="Range46"/>
    <protectedRange sqref="H175" name="Range47"/>
    <protectedRange sqref="G176:X176" name="Range48"/>
    <protectedRange sqref="Z13:AA192" name="Range49"/>
    <protectedRange sqref="Z13:AA192" name="Range50"/>
  </protectedRanges>
  <mergeCells count="166">
    <mergeCell ref="Y181:Y185"/>
    <mergeCell ref="Z181:Z192"/>
    <mergeCell ref="AA181:AA192"/>
    <mergeCell ref="AB181:AB192"/>
    <mergeCell ref="A187:A192"/>
    <mergeCell ref="B187:B192"/>
    <mergeCell ref="AB193:AB196"/>
    <mergeCell ref="Z193:AA196"/>
    <mergeCell ref="A169:A174"/>
    <mergeCell ref="C169:C173"/>
    <mergeCell ref="Z169:Z180"/>
    <mergeCell ref="AA169:AA180"/>
    <mergeCell ref="AB169:AB180"/>
    <mergeCell ref="A175:A180"/>
    <mergeCell ref="A157:A162"/>
    <mergeCell ref="C157:C161"/>
    <mergeCell ref="Z157:Z168"/>
    <mergeCell ref="AA157:AA168"/>
    <mergeCell ref="AB157:AB168"/>
    <mergeCell ref="A163:A168"/>
    <mergeCell ref="A193:A196"/>
    <mergeCell ref="B157:B162"/>
    <mergeCell ref="B163:B168"/>
    <mergeCell ref="B169:B174"/>
    <mergeCell ref="B175:B180"/>
    <mergeCell ref="Y157:Y161"/>
    <mergeCell ref="Y169:Y173"/>
    <mergeCell ref="A181:A186"/>
    <mergeCell ref="B181:B186"/>
    <mergeCell ref="C181:C185"/>
    <mergeCell ref="A145:A150"/>
    <mergeCell ref="C145:C149"/>
    <mergeCell ref="Z145:Z156"/>
    <mergeCell ref="AA145:AA156"/>
    <mergeCell ref="AB145:AB156"/>
    <mergeCell ref="A151:A156"/>
    <mergeCell ref="A133:A138"/>
    <mergeCell ref="C133:C137"/>
    <mergeCell ref="Z133:Z144"/>
    <mergeCell ref="AA133:AA144"/>
    <mergeCell ref="AB133:AB144"/>
    <mergeCell ref="A139:A144"/>
    <mergeCell ref="B133:B138"/>
    <mergeCell ref="B139:B144"/>
    <mergeCell ref="B145:B150"/>
    <mergeCell ref="B151:B156"/>
    <mergeCell ref="Y133:Y137"/>
    <mergeCell ref="Y145:Y149"/>
    <mergeCell ref="A121:A126"/>
    <mergeCell ref="C121:C125"/>
    <mergeCell ref="Z121:Z132"/>
    <mergeCell ref="AA121:AA132"/>
    <mergeCell ref="AB121:AB132"/>
    <mergeCell ref="A127:A132"/>
    <mergeCell ref="A109:A114"/>
    <mergeCell ref="C109:C113"/>
    <mergeCell ref="Z109:Z120"/>
    <mergeCell ref="AA109:AA120"/>
    <mergeCell ref="AB109:AB120"/>
    <mergeCell ref="A115:A120"/>
    <mergeCell ref="B109:B114"/>
    <mergeCell ref="B115:B120"/>
    <mergeCell ref="B121:B126"/>
    <mergeCell ref="B127:B132"/>
    <mergeCell ref="Y109:Y113"/>
    <mergeCell ref="Y121:Y125"/>
    <mergeCell ref="A97:A102"/>
    <mergeCell ref="C97:C101"/>
    <mergeCell ref="Z97:Z108"/>
    <mergeCell ref="AA97:AA108"/>
    <mergeCell ref="AB97:AB108"/>
    <mergeCell ref="A103:A108"/>
    <mergeCell ref="A85:A90"/>
    <mergeCell ref="C85:C89"/>
    <mergeCell ref="Z85:Z96"/>
    <mergeCell ref="AA85:AA96"/>
    <mergeCell ref="AB85:AB96"/>
    <mergeCell ref="A91:A96"/>
    <mergeCell ref="B85:B90"/>
    <mergeCell ref="B91:B96"/>
    <mergeCell ref="B97:B102"/>
    <mergeCell ref="B103:B108"/>
    <mergeCell ref="A73:A78"/>
    <mergeCell ref="C73:C77"/>
    <mergeCell ref="Z73:Z84"/>
    <mergeCell ref="AA73:AA84"/>
    <mergeCell ref="AB73:AB84"/>
    <mergeCell ref="A79:A84"/>
    <mergeCell ref="A55:A60"/>
    <mergeCell ref="A61:A66"/>
    <mergeCell ref="C61:C65"/>
    <mergeCell ref="Z61:Z72"/>
    <mergeCell ref="AA61:AA72"/>
    <mergeCell ref="A67:A72"/>
    <mergeCell ref="AB61:AB72"/>
    <mergeCell ref="B61:B66"/>
    <mergeCell ref="B67:B72"/>
    <mergeCell ref="B73:B78"/>
    <mergeCell ref="B79:B84"/>
    <mergeCell ref="A13:A18"/>
    <mergeCell ref="Z13:Z24"/>
    <mergeCell ref="AA13:AA24"/>
    <mergeCell ref="AB13:AB24"/>
    <mergeCell ref="A19:A24"/>
    <mergeCell ref="C1:AB1"/>
    <mergeCell ref="C13:C17"/>
    <mergeCell ref="C2:K2"/>
    <mergeCell ref="L2:N2"/>
    <mergeCell ref="X2:AB2"/>
    <mergeCell ref="C3:K3"/>
    <mergeCell ref="L3:N3"/>
    <mergeCell ref="X3:AB3"/>
    <mergeCell ref="C4:K4"/>
    <mergeCell ref="X4:AB4"/>
    <mergeCell ref="C5:K5"/>
    <mergeCell ref="X5:AB5"/>
    <mergeCell ref="C6:F6"/>
    <mergeCell ref="G6:K6"/>
    <mergeCell ref="X6:AB6"/>
    <mergeCell ref="Y8:AB8"/>
    <mergeCell ref="B49:B54"/>
    <mergeCell ref="C37:C41"/>
    <mergeCell ref="Z37:Z48"/>
    <mergeCell ref="AA37:AA48"/>
    <mergeCell ref="AB37:AB48"/>
    <mergeCell ref="C49:C53"/>
    <mergeCell ref="Z49:Z60"/>
    <mergeCell ref="AA49:AA60"/>
    <mergeCell ref="A25:A30"/>
    <mergeCell ref="A31:A36"/>
    <mergeCell ref="A37:A42"/>
    <mergeCell ref="A43:A48"/>
    <mergeCell ref="A49:A54"/>
    <mergeCell ref="AB49:AB60"/>
    <mergeCell ref="B55:B60"/>
    <mergeCell ref="C25:C29"/>
    <mergeCell ref="Z25:Z36"/>
    <mergeCell ref="AA25:AA36"/>
    <mergeCell ref="AB25:AB36"/>
    <mergeCell ref="AD18:AJ19"/>
    <mergeCell ref="B13:B18"/>
    <mergeCell ref="B19:B24"/>
    <mergeCell ref="B25:B30"/>
    <mergeCell ref="B31:B36"/>
    <mergeCell ref="B37:B42"/>
    <mergeCell ref="B43:B48"/>
    <mergeCell ref="AD14:AJ16"/>
    <mergeCell ref="AD1:AJ12"/>
    <mergeCell ref="C7:W7"/>
    <mergeCell ref="X7:Y7"/>
    <mergeCell ref="C8:C11"/>
    <mergeCell ref="G8:X9"/>
    <mergeCell ref="F8:F11"/>
    <mergeCell ref="G12:X12"/>
    <mergeCell ref="AB10:AB12"/>
    <mergeCell ref="Y10:Y12"/>
    <mergeCell ref="Z10:Z12"/>
    <mergeCell ref="AA10:AA12"/>
    <mergeCell ref="Y13:Y17"/>
    <mergeCell ref="Y25:Y29"/>
    <mergeCell ref="Y37:Y41"/>
    <mergeCell ref="Y49:Y53"/>
    <mergeCell ref="Y61:Y65"/>
    <mergeCell ref="Y73:Y77"/>
    <mergeCell ref="Y85:Y89"/>
    <mergeCell ref="Y97:Y101"/>
  </mergeCells>
  <pageMargins left="1.25" right="0" top="0" bottom="0.25" header="0.3" footer="0.3"/>
  <pageSetup scale="39" orientation="landscape" r:id="rId1"/>
  <headerFooter>
    <oddFooter>&amp;L&amp;D</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D5304-45E9-45A2-900B-A5A0690228C5}">
  <sheetPr>
    <tabColor theme="1" tint="0.499984740745262"/>
    <pageSetUpPr fitToPage="1"/>
  </sheetPr>
  <dimension ref="A1:AJ196"/>
  <sheetViews>
    <sheetView topLeftCell="A15" zoomScale="40" zoomScaleNormal="40" zoomScaleSheetLayoutView="55" zoomScalePageLayoutView="40" workbookViewId="0">
      <selection activeCell="F15" sqref="F15"/>
    </sheetView>
  </sheetViews>
  <sheetFormatPr defaultColWidth="9.1796875" defaultRowHeight="12.5"/>
  <cols>
    <col min="1" max="1" width="11.453125" style="39" customWidth="1"/>
    <col min="2" max="2" width="28.81640625" style="39" customWidth="1"/>
    <col min="3" max="3" width="19.7265625" style="39" customWidth="1"/>
    <col min="4" max="4" width="4" style="39" hidden="1" customWidth="1"/>
    <col min="5" max="5" width="3.453125" style="39" hidden="1" customWidth="1"/>
    <col min="6" max="6" width="37.1796875" style="39" customWidth="1"/>
    <col min="7" max="7" width="9.54296875" style="64" customWidth="1"/>
    <col min="8" max="24" width="13.453125" style="39" customWidth="1"/>
    <col min="25" max="25" width="16" style="39" customWidth="1"/>
    <col min="26" max="26" width="14.26953125" style="39" customWidth="1"/>
    <col min="27" max="27" width="11.26953125" style="39" customWidth="1"/>
    <col min="28" max="28" width="26.7265625" style="39" customWidth="1"/>
    <col min="29" max="29" width="5" style="39" customWidth="1"/>
    <col min="30" max="16384" width="9.1796875" style="39"/>
  </cols>
  <sheetData>
    <row r="1" spans="1:36" ht="30" customHeight="1">
      <c r="C1" s="705" t="s">
        <v>88</v>
      </c>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48"/>
      <c r="AD1" s="1017" t="s">
        <v>207</v>
      </c>
      <c r="AE1" s="1017"/>
      <c r="AF1" s="1017"/>
      <c r="AG1" s="1017"/>
      <c r="AH1" s="1017"/>
      <c r="AI1" s="1017"/>
      <c r="AJ1" s="1017"/>
    </row>
    <row r="2" spans="1:36" s="41" customFormat="1" ht="18" customHeight="1">
      <c r="C2" s="979" t="s">
        <v>3</v>
      </c>
      <c r="D2" s="980"/>
      <c r="E2" s="980"/>
      <c r="F2" s="980"/>
      <c r="G2" s="980"/>
      <c r="H2" s="980"/>
      <c r="I2" s="980"/>
      <c r="J2" s="980"/>
      <c r="K2" s="981"/>
      <c r="L2" s="933" t="s">
        <v>39</v>
      </c>
      <c r="M2" s="969"/>
      <c r="N2" s="970"/>
      <c r="O2" s="254"/>
      <c r="P2" s="254"/>
      <c r="Q2" s="254"/>
      <c r="R2" s="254"/>
      <c r="S2" s="254"/>
      <c r="T2" s="254"/>
      <c r="U2" s="254"/>
      <c r="V2" s="254"/>
      <c r="W2" s="255"/>
      <c r="X2" s="933" t="s">
        <v>4</v>
      </c>
      <c r="Y2" s="934"/>
      <c r="Z2" s="934"/>
      <c r="AA2" s="934"/>
      <c r="AB2" s="935"/>
      <c r="AD2" s="1017"/>
      <c r="AE2" s="1017"/>
      <c r="AF2" s="1017"/>
      <c r="AG2" s="1017"/>
      <c r="AH2" s="1017"/>
      <c r="AI2" s="1017"/>
      <c r="AJ2" s="1017"/>
    </row>
    <row r="3" spans="1:36" s="42" customFormat="1" ht="20.149999999999999" customHeight="1">
      <c r="C3" s="974" t="str">
        <f>'1. BASIC INFO &amp; START PAGE'!$A$8</f>
        <v xml:space="preserve">TX EMTF: </v>
      </c>
      <c r="D3" s="975"/>
      <c r="E3" s="975"/>
      <c r="F3" s="975"/>
      <c r="G3" s="975"/>
      <c r="H3" s="975"/>
      <c r="I3" s="975"/>
      <c r="J3" s="975"/>
      <c r="K3" s="976"/>
      <c r="L3" s="971" t="str">
        <f>'1. BASIC INFO &amp; START PAGE'!V12</f>
        <v>TXEMTF: Shelter</v>
      </c>
      <c r="M3" s="972"/>
      <c r="N3" s="973"/>
      <c r="O3" s="257"/>
      <c r="P3" s="257"/>
      <c r="Q3" s="257"/>
      <c r="R3" s="257"/>
      <c r="S3" s="256"/>
      <c r="T3" s="256"/>
      <c r="U3" s="257"/>
      <c r="V3" s="256"/>
      <c r="W3" s="258"/>
      <c r="X3" s="936" t="str">
        <f>'1. BASIC INFO &amp; START PAGE'!$V$8</f>
        <v>26-0002 FIFA World Cup 2026</v>
      </c>
      <c r="Y3" s="937"/>
      <c r="Z3" s="937"/>
      <c r="AA3" s="937"/>
      <c r="AB3" s="938"/>
      <c r="AD3" s="1017"/>
      <c r="AE3" s="1017"/>
      <c r="AF3" s="1017"/>
      <c r="AG3" s="1017"/>
      <c r="AH3" s="1017"/>
      <c r="AI3" s="1017"/>
      <c r="AJ3" s="1017"/>
    </row>
    <row r="4" spans="1:36" s="43" customFormat="1" ht="18" customHeight="1">
      <c r="C4" s="961" t="s">
        <v>90</v>
      </c>
      <c r="D4" s="982"/>
      <c r="E4" s="982"/>
      <c r="F4" s="982"/>
      <c r="G4" s="982"/>
      <c r="H4" s="982"/>
      <c r="I4" s="982"/>
      <c r="J4" s="982"/>
      <c r="K4" s="983"/>
      <c r="L4" s="259"/>
      <c r="M4" s="260"/>
      <c r="N4" s="261"/>
      <c r="O4" s="257"/>
      <c r="P4" s="257"/>
      <c r="Q4" s="257"/>
      <c r="R4" s="257"/>
      <c r="S4" s="256"/>
      <c r="T4" s="256"/>
      <c r="U4" s="257"/>
      <c r="V4" s="256"/>
      <c r="W4" s="258"/>
      <c r="X4" s="939" t="s">
        <v>7</v>
      </c>
      <c r="Y4" s="940"/>
      <c r="Z4" s="940"/>
      <c r="AA4" s="940"/>
      <c r="AB4" s="941"/>
      <c r="AD4" s="1017"/>
      <c r="AE4" s="1017"/>
      <c r="AF4" s="1017"/>
      <c r="AG4" s="1017"/>
      <c r="AH4" s="1017"/>
      <c r="AI4" s="1017"/>
      <c r="AJ4" s="1017"/>
    </row>
    <row r="5" spans="1:36" s="42" customFormat="1" ht="20.149999999999999" customHeight="1">
      <c r="C5" s="974" t="str">
        <f>'1. BASIC INFO &amp; START PAGE'!$A$10</f>
        <v>TX EMTF Response and coordination for STAR: 00-344245</v>
      </c>
      <c r="D5" s="975"/>
      <c r="E5" s="975"/>
      <c r="F5" s="975"/>
      <c r="G5" s="975"/>
      <c r="H5" s="975"/>
      <c r="I5" s="975"/>
      <c r="J5" s="975"/>
      <c r="K5" s="976"/>
      <c r="L5" s="303"/>
      <c r="M5" s="262"/>
      <c r="N5" s="256"/>
      <c r="O5" s="257"/>
      <c r="P5" s="257"/>
      <c r="Q5" s="257"/>
      <c r="R5" s="257"/>
      <c r="S5" s="256"/>
      <c r="T5" s="256"/>
      <c r="U5" s="257"/>
      <c r="V5" s="256"/>
      <c r="W5" s="258"/>
      <c r="X5" s="942" t="str">
        <f>'1. BASIC INFO &amp; START PAGE'!$V$10</f>
        <v>Category B - Emergency Protective Measures</v>
      </c>
      <c r="Y5" s="943"/>
      <c r="Z5" s="943"/>
      <c r="AA5" s="943"/>
      <c r="AB5" s="944"/>
      <c r="AD5" s="1017"/>
      <c r="AE5" s="1017"/>
      <c r="AF5" s="1017"/>
      <c r="AG5" s="1017"/>
      <c r="AH5" s="1017"/>
      <c r="AI5" s="1017"/>
      <c r="AJ5" s="1017"/>
    </row>
    <row r="6" spans="1:36" s="43" customFormat="1" ht="18" customHeight="1">
      <c r="C6" s="961" t="s">
        <v>13</v>
      </c>
      <c r="D6" s="962"/>
      <c r="E6" s="962"/>
      <c r="F6" s="962"/>
      <c r="G6" s="962"/>
      <c r="H6" s="962"/>
      <c r="I6" s="962"/>
      <c r="J6" s="962"/>
      <c r="K6" s="963"/>
      <c r="L6" s="263"/>
      <c r="M6" s="263"/>
      <c r="N6" s="263"/>
      <c r="O6" s="263"/>
      <c r="P6" s="263"/>
      <c r="Q6" s="263"/>
      <c r="R6" s="263"/>
      <c r="S6" s="263"/>
      <c r="T6" s="263"/>
      <c r="U6" s="263"/>
      <c r="V6" s="263"/>
      <c r="W6" s="264"/>
      <c r="X6" s="939" t="s">
        <v>14</v>
      </c>
      <c r="Y6" s="940"/>
      <c r="Z6" s="940"/>
      <c r="AA6" s="940"/>
      <c r="AB6" s="941"/>
      <c r="AD6" s="1017"/>
      <c r="AE6" s="1017"/>
      <c r="AF6" s="1017"/>
      <c r="AG6" s="1017"/>
      <c r="AH6" s="1017"/>
      <c r="AI6" s="1017"/>
      <c r="AJ6" s="1017"/>
    </row>
    <row r="7" spans="1:36" s="42" customFormat="1" ht="20.149999999999999" customHeight="1">
      <c r="C7" s="974" t="str">
        <f>'1. BASIC INFO &amp; START PAGE'!$A$14</f>
        <v>Statewide All-Hazards Response and Coordination.</v>
      </c>
      <c r="D7" s="975"/>
      <c r="E7" s="975"/>
      <c r="F7" s="975"/>
      <c r="G7" s="975"/>
      <c r="H7" s="975"/>
      <c r="I7" s="975"/>
      <c r="J7" s="975"/>
      <c r="K7" s="975"/>
      <c r="L7" s="975"/>
      <c r="M7" s="975"/>
      <c r="N7" s="975"/>
      <c r="O7" s="975"/>
      <c r="P7" s="975"/>
      <c r="Q7" s="975"/>
      <c r="R7" s="975"/>
      <c r="S7" s="975"/>
      <c r="T7" s="975"/>
      <c r="U7" s="975"/>
      <c r="V7" s="975"/>
      <c r="W7" s="976"/>
      <c r="X7" s="945">
        <f>'1. BASIC INFO &amp; START PAGE'!$V$14</f>
        <v>46185</v>
      </c>
      <c r="Y7" s="946"/>
      <c r="Z7" s="512"/>
      <c r="AA7" s="525"/>
      <c r="AB7" s="156">
        <f>'1. BASIC INFO &amp; START PAGE'!$AC$14</f>
        <v>46218</v>
      </c>
      <c r="AD7" s="1017"/>
      <c r="AE7" s="1017"/>
      <c r="AF7" s="1017"/>
      <c r="AG7" s="1017"/>
      <c r="AH7" s="1017"/>
      <c r="AI7" s="1017"/>
      <c r="AJ7" s="1017"/>
    </row>
    <row r="8" spans="1:36" s="42" customFormat="1" ht="31.75" customHeight="1">
      <c r="C8" s="1024" t="s">
        <v>208</v>
      </c>
      <c r="D8" s="522"/>
      <c r="E8" s="522"/>
      <c r="F8" s="1032" t="s">
        <v>209</v>
      </c>
      <c r="G8" s="1026" t="s">
        <v>94</v>
      </c>
      <c r="H8" s="1027"/>
      <c r="I8" s="1027"/>
      <c r="J8" s="1027"/>
      <c r="K8" s="1027"/>
      <c r="L8" s="1027"/>
      <c r="M8" s="1027"/>
      <c r="N8" s="1027"/>
      <c r="O8" s="1027"/>
      <c r="P8" s="1027"/>
      <c r="Q8" s="1027"/>
      <c r="R8" s="1027"/>
      <c r="S8" s="1027"/>
      <c r="T8" s="1027"/>
      <c r="U8" s="1027"/>
      <c r="V8" s="1027"/>
      <c r="W8" s="1027"/>
      <c r="X8" s="1028"/>
      <c r="Y8" s="954" t="s">
        <v>92</v>
      </c>
      <c r="Z8" s="955"/>
      <c r="AA8" s="955"/>
      <c r="AB8" s="956"/>
      <c r="AD8" s="1017"/>
      <c r="AE8" s="1017"/>
      <c r="AF8" s="1017"/>
      <c r="AG8" s="1017"/>
      <c r="AH8" s="1017"/>
      <c r="AI8" s="1017"/>
      <c r="AJ8" s="1017"/>
    </row>
    <row r="9" spans="1:36" s="42" customFormat="1" ht="20.25" customHeight="1">
      <c r="C9" s="1024"/>
      <c r="D9" s="520"/>
      <c r="E9" s="520"/>
      <c r="F9" s="1033"/>
      <c r="G9" s="1029"/>
      <c r="H9" s="1030"/>
      <c r="I9" s="1030"/>
      <c r="J9" s="1030"/>
      <c r="K9" s="1030"/>
      <c r="L9" s="1030"/>
      <c r="M9" s="1030"/>
      <c r="N9" s="1030"/>
      <c r="O9" s="1030"/>
      <c r="P9" s="1030"/>
      <c r="Q9" s="1030"/>
      <c r="R9" s="1030"/>
      <c r="S9" s="1030"/>
      <c r="T9" s="1030"/>
      <c r="U9" s="1030"/>
      <c r="V9" s="1030"/>
      <c r="W9" s="1030"/>
      <c r="X9" s="1031"/>
      <c r="Y9" s="140" t="s">
        <v>95</v>
      </c>
      <c r="Z9" s="140" t="s">
        <v>96</v>
      </c>
      <c r="AA9" s="140" t="s">
        <v>97</v>
      </c>
      <c r="AB9" s="140" t="s">
        <v>98</v>
      </c>
      <c r="AD9" s="1017"/>
      <c r="AE9" s="1017"/>
      <c r="AF9" s="1017"/>
      <c r="AG9" s="1017"/>
      <c r="AH9" s="1017"/>
      <c r="AI9" s="1017"/>
      <c r="AJ9" s="1017"/>
    </row>
    <row r="10" spans="1:36" s="42" customFormat="1" ht="24" customHeight="1">
      <c r="C10" s="1024"/>
      <c r="D10" s="520"/>
      <c r="E10" s="520"/>
      <c r="F10" s="1033"/>
      <c r="G10" s="348" t="s">
        <v>100</v>
      </c>
      <c r="H10" s="346">
        <f>+H11</f>
        <v>46202</v>
      </c>
      <c r="I10" s="346">
        <f t="shared" ref="I10:X10" si="0">+I11</f>
        <v>46203</v>
      </c>
      <c r="J10" s="346">
        <f t="shared" si="0"/>
        <v>46204</v>
      </c>
      <c r="K10" s="346">
        <f t="shared" si="0"/>
        <v>46205</v>
      </c>
      <c r="L10" s="346">
        <f t="shared" si="0"/>
        <v>46206</v>
      </c>
      <c r="M10" s="346">
        <f t="shared" si="0"/>
        <v>46207</v>
      </c>
      <c r="N10" s="346">
        <f t="shared" si="0"/>
        <v>46208</v>
      </c>
      <c r="O10" s="346">
        <f t="shared" si="0"/>
        <v>46209</v>
      </c>
      <c r="P10" s="346">
        <f t="shared" si="0"/>
        <v>46210</v>
      </c>
      <c r="Q10" s="346">
        <f t="shared" si="0"/>
        <v>46211</v>
      </c>
      <c r="R10" s="346">
        <f t="shared" si="0"/>
        <v>46212</v>
      </c>
      <c r="S10" s="346">
        <f t="shared" si="0"/>
        <v>46213</v>
      </c>
      <c r="T10" s="346">
        <f t="shared" si="0"/>
        <v>46214</v>
      </c>
      <c r="U10" s="346">
        <f t="shared" si="0"/>
        <v>46215</v>
      </c>
      <c r="V10" s="346">
        <f t="shared" si="0"/>
        <v>46216</v>
      </c>
      <c r="W10" s="346">
        <f t="shared" si="0"/>
        <v>46217</v>
      </c>
      <c r="X10" s="346">
        <f t="shared" si="0"/>
        <v>46218</v>
      </c>
      <c r="Y10" s="1035" t="s">
        <v>210</v>
      </c>
      <c r="Z10" s="1035" t="s">
        <v>211</v>
      </c>
      <c r="AA10" s="1035" t="s">
        <v>212</v>
      </c>
      <c r="AB10" s="1035" t="s">
        <v>213</v>
      </c>
      <c r="AC10" s="62"/>
      <c r="AD10" s="1017"/>
      <c r="AE10" s="1017"/>
      <c r="AF10" s="1017"/>
      <c r="AG10" s="1017"/>
      <c r="AH10" s="1017"/>
      <c r="AI10" s="1017"/>
      <c r="AJ10" s="1017"/>
    </row>
    <row r="11" spans="1:36" s="42" customFormat="1" ht="32.25" customHeight="1">
      <c r="C11" s="1025"/>
      <c r="D11" s="520"/>
      <c r="E11" s="520"/>
      <c r="F11" s="1033"/>
      <c r="G11" s="215" t="s">
        <v>20</v>
      </c>
      <c r="H11" s="514">
        <f>'7. TRAVEL SUMMARY 1'!X11+1</f>
        <v>46202</v>
      </c>
      <c r="I11" s="514">
        <f>+H11+1</f>
        <v>46203</v>
      </c>
      <c r="J11" s="514">
        <f t="shared" ref="J11:M11" si="1">+I11+1</f>
        <v>46204</v>
      </c>
      <c r="K11" s="514">
        <f t="shared" si="1"/>
        <v>46205</v>
      </c>
      <c r="L11" s="514">
        <f t="shared" si="1"/>
        <v>46206</v>
      </c>
      <c r="M11" s="514">
        <f t="shared" si="1"/>
        <v>46207</v>
      </c>
      <c r="N11" s="514">
        <f>+M11+1</f>
        <v>46208</v>
      </c>
      <c r="O11" s="514">
        <f t="shared" ref="O11:X11" si="2">+N11+1</f>
        <v>46209</v>
      </c>
      <c r="P11" s="514">
        <f t="shared" si="2"/>
        <v>46210</v>
      </c>
      <c r="Q11" s="514">
        <f t="shared" si="2"/>
        <v>46211</v>
      </c>
      <c r="R11" s="514">
        <f t="shared" si="2"/>
        <v>46212</v>
      </c>
      <c r="S11" s="514">
        <f t="shared" si="2"/>
        <v>46213</v>
      </c>
      <c r="T11" s="514">
        <f t="shared" si="2"/>
        <v>46214</v>
      </c>
      <c r="U11" s="514">
        <f t="shared" si="2"/>
        <v>46215</v>
      </c>
      <c r="V11" s="514">
        <f t="shared" si="2"/>
        <v>46216</v>
      </c>
      <c r="W11" s="514">
        <f t="shared" si="2"/>
        <v>46217</v>
      </c>
      <c r="X11" s="514">
        <f t="shared" si="2"/>
        <v>46218</v>
      </c>
      <c r="Y11" s="1035"/>
      <c r="Z11" s="1035"/>
      <c r="AA11" s="1035"/>
      <c r="AB11" s="1035"/>
      <c r="AC11" s="62"/>
      <c r="AD11" s="1017"/>
      <c r="AE11" s="1017"/>
      <c r="AF11" s="1017"/>
      <c r="AG11" s="1017"/>
      <c r="AH11" s="1017"/>
      <c r="AI11" s="1017"/>
      <c r="AJ11" s="1017"/>
    </row>
    <row r="12" spans="1:36" s="42" customFormat="1" ht="26.15" customHeight="1" thickBot="1">
      <c r="C12" s="528"/>
      <c r="D12" s="520"/>
      <c r="E12" s="520"/>
      <c r="F12" s="523"/>
      <c r="G12" s="1034" t="s">
        <v>214</v>
      </c>
      <c r="H12" s="1034"/>
      <c r="I12" s="1034"/>
      <c r="J12" s="1034"/>
      <c r="K12" s="1034"/>
      <c r="L12" s="1034"/>
      <c r="M12" s="1034"/>
      <c r="N12" s="1034"/>
      <c r="O12" s="1034"/>
      <c r="P12" s="1034"/>
      <c r="Q12" s="1034"/>
      <c r="R12" s="1034"/>
      <c r="S12" s="1034"/>
      <c r="T12" s="1034"/>
      <c r="U12" s="1034"/>
      <c r="V12" s="1034"/>
      <c r="W12" s="1034"/>
      <c r="X12" s="1034"/>
      <c r="Y12" s="989"/>
      <c r="Z12" s="989"/>
      <c r="AA12" s="989"/>
      <c r="AB12" s="989"/>
      <c r="AC12" s="62"/>
      <c r="AD12" s="1017"/>
      <c r="AE12" s="1017"/>
      <c r="AF12" s="1017"/>
      <c r="AG12" s="1017"/>
      <c r="AH12" s="1017"/>
      <c r="AI12" s="1017"/>
      <c r="AJ12" s="1017"/>
    </row>
    <row r="13" spans="1:36" s="42" customFormat="1" ht="21.75" customHeight="1">
      <c r="A13" s="1038" t="s">
        <v>215</v>
      </c>
      <c r="B13" s="1015">
        <f>'3. DEPLOYED LABOR SUMMARY 2'!D12</f>
        <v>0</v>
      </c>
      <c r="C13" s="1036" t="s">
        <v>224</v>
      </c>
      <c r="D13" s="516"/>
      <c r="E13" s="516"/>
      <c r="F13" s="1475" t="s">
        <v>225</v>
      </c>
      <c r="G13" s="537"/>
      <c r="H13" s="517">
        <v>0</v>
      </c>
      <c r="I13" s="517">
        <v>0</v>
      </c>
      <c r="J13" s="517">
        <v>0</v>
      </c>
      <c r="K13" s="517">
        <v>0</v>
      </c>
      <c r="L13" s="517">
        <v>0</v>
      </c>
      <c r="M13" s="517">
        <v>0</v>
      </c>
      <c r="N13" s="517">
        <v>0</v>
      </c>
      <c r="O13" s="517">
        <v>0</v>
      </c>
      <c r="P13" s="517">
        <v>0</v>
      </c>
      <c r="Q13" s="517">
        <v>0</v>
      </c>
      <c r="R13" s="517">
        <v>0</v>
      </c>
      <c r="S13" s="517">
        <v>0</v>
      </c>
      <c r="T13" s="517">
        <v>0</v>
      </c>
      <c r="U13" s="517">
        <v>0</v>
      </c>
      <c r="V13" s="517">
        <v>0</v>
      </c>
      <c r="W13" s="517">
        <v>0</v>
      </c>
      <c r="X13" s="517">
        <v>0</v>
      </c>
      <c r="Y13" s="1006">
        <f>SUM(H13:X17)</f>
        <v>0</v>
      </c>
      <c r="Z13" s="1021">
        <v>0</v>
      </c>
      <c r="AA13" s="1021">
        <v>0</v>
      </c>
      <c r="AB13" s="1018">
        <f t="shared" ref="AB13" si="3">SUM(Y13+Y14+Y15+Y16+Y17+Y18+Y19+Y20+Y21+Y22+Y23+Y24)</f>
        <v>0</v>
      </c>
    </row>
    <row r="14" spans="1:36" s="42" customFormat="1" ht="21.75" customHeight="1">
      <c r="A14" s="1039"/>
      <c r="B14" s="1013"/>
      <c r="C14" s="1037"/>
      <c r="D14" s="515"/>
      <c r="E14" s="515"/>
      <c r="F14" s="1476" t="s">
        <v>226</v>
      </c>
      <c r="G14" s="538"/>
      <c r="H14" s="513">
        <v>0</v>
      </c>
      <c r="I14" s="513">
        <v>0</v>
      </c>
      <c r="J14" s="513">
        <v>0</v>
      </c>
      <c r="K14" s="513">
        <v>0</v>
      </c>
      <c r="L14" s="513">
        <v>0</v>
      </c>
      <c r="M14" s="513">
        <v>0</v>
      </c>
      <c r="N14" s="513">
        <v>0</v>
      </c>
      <c r="O14" s="513">
        <v>0</v>
      </c>
      <c r="P14" s="513">
        <v>0</v>
      </c>
      <c r="Q14" s="513">
        <v>0</v>
      </c>
      <c r="R14" s="513">
        <v>0</v>
      </c>
      <c r="S14" s="513">
        <v>0</v>
      </c>
      <c r="T14" s="513">
        <v>0</v>
      </c>
      <c r="U14" s="513">
        <v>0</v>
      </c>
      <c r="V14" s="513">
        <v>0</v>
      </c>
      <c r="W14" s="513">
        <v>0</v>
      </c>
      <c r="X14" s="513">
        <v>0</v>
      </c>
      <c r="Y14" s="1007">
        <f t="shared" ref="Y14:Y18" si="4">SUM(H14:X14)</f>
        <v>0</v>
      </c>
      <c r="Z14" s="1022"/>
      <c r="AA14" s="1022"/>
      <c r="AB14" s="1019"/>
      <c r="AD14" s="801" t="s">
        <v>38</v>
      </c>
      <c r="AE14" s="802"/>
      <c r="AF14" s="802"/>
      <c r="AG14" s="802"/>
      <c r="AH14" s="802"/>
      <c r="AI14" s="802"/>
      <c r="AJ14" s="803"/>
    </row>
    <row r="15" spans="1:36" s="42" customFormat="1" ht="21.75" customHeight="1">
      <c r="A15" s="1039"/>
      <c r="B15" s="1013"/>
      <c r="C15" s="1037"/>
      <c r="D15" s="515"/>
      <c r="E15" s="515"/>
      <c r="F15" s="1476" t="s">
        <v>227</v>
      </c>
      <c r="G15" s="538"/>
      <c r="H15" s="513">
        <v>0</v>
      </c>
      <c r="I15" s="513">
        <v>0</v>
      </c>
      <c r="J15" s="513">
        <v>0</v>
      </c>
      <c r="K15" s="513">
        <v>0</v>
      </c>
      <c r="L15" s="513">
        <v>0</v>
      </c>
      <c r="M15" s="513">
        <v>0</v>
      </c>
      <c r="N15" s="513">
        <v>0</v>
      </c>
      <c r="O15" s="513">
        <v>0</v>
      </c>
      <c r="P15" s="513">
        <v>0</v>
      </c>
      <c r="Q15" s="513">
        <v>0</v>
      </c>
      <c r="R15" s="513">
        <v>0</v>
      </c>
      <c r="S15" s="513">
        <v>0</v>
      </c>
      <c r="T15" s="513">
        <v>0</v>
      </c>
      <c r="U15" s="513">
        <v>0</v>
      </c>
      <c r="V15" s="513">
        <v>0</v>
      </c>
      <c r="W15" s="513">
        <v>0</v>
      </c>
      <c r="X15" s="513">
        <v>0</v>
      </c>
      <c r="Y15" s="1007">
        <f t="shared" si="4"/>
        <v>0</v>
      </c>
      <c r="Z15" s="1022"/>
      <c r="AA15" s="1022"/>
      <c r="AB15" s="1019"/>
      <c r="AD15" s="804"/>
      <c r="AE15" s="805"/>
      <c r="AF15" s="805"/>
      <c r="AG15" s="805"/>
      <c r="AH15" s="805"/>
      <c r="AI15" s="805"/>
      <c r="AJ15" s="806"/>
    </row>
    <row r="16" spans="1:36" s="42" customFormat="1" ht="21.75" customHeight="1">
      <c r="A16" s="1039"/>
      <c r="B16" s="1013"/>
      <c r="C16" s="1037"/>
      <c r="D16" s="515"/>
      <c r="E16" s="515"/>
      <c r="F16" s="1476" t="s">
        <v>228</v>
      </c>
      <c r="G16" s="538"/>
      <c r="H16" s="513">
        <v>0</v>
      </c>
      <c r="I16" s="513">
        <v>0</v>
      </c>
      <c r="J16" s="513">
        <v>0</v>
      </c>
      <c r="K16" s="513">
        <v>0</v>
      </c>
      <c r="L16" s="513">
        <v>0</v>
      </c>
      <c r="M16" s="513">
        <v>0</v>
      </c>
      <c r="N16" s="513">
        <v>0</v>
      </c>
      <c r="O16" s="513">
        <v>0</v>
      </c>
      <c r="P16" s="513">
        <v>0</v>
      </c>
      <c r="Q16" s="513">
        <v>0</v>
      </c>
      <c r="R16" s="513">
        <v>0</v>
      </c>
      <c r="S16" s="513">
        <v>0</v>
      </c>
      <c r="T16" s="513">
        <v>0</v>
      </c>
      <c r="U16" s="513">
        <v>0</v>
      </c>
      <c r="V16" s="513">
        <v>0</v>
      </c>
      <c r="W16" s="513">
        <v>0</v>
      </c>
      <c r="X16" s="513">
        <v>0</v>
      </c>
      <c r="Y16" s="1007">
        <f t="shared" si="4"/>
        <v>0</v>
      </c>
      <c r="Z16" s="1022"/>
      <c r="AA16" s="1022"/>
      <c r="AB16" s="1019"/>
      <c r="AD16" s="807"/>
      <c r="AE16" s="808"/>
      <c r="AF16" s="808"/>
      <c r="AG16" s="808"/>
      <c r="AH16" s="808"/>
      <c r="AI16" s="808"/>
      <c r="AJ16" s="809"/>
    </row>
    <row r="17" spans="1:36" s="42" customFormat="1" ht="27.65" customHeight="1">
      <c r="A17" s="1039"/>
      <c r="B17" s="1013"/>
      <c r="C17" s="1037"/>
      <c r="D17" s="515"/>
      <c r="E17" s="515"/>
      <c r="F17" s="1476" t="s">
        <v>229</v>
      </c>
      <c r="G17" s="538"/>
      <c r="H17" s="513">
        <v>0</v>
      </c>
      <c r="I17" s="513">
        <v>0</v>
      </c>
      <c r="J17" s="513">
        <v>0</v>
      </c>
      <c r="K17" s="513">
        <v>0</v>
      </c>
      <c r="L17" s="513">
        <v>0</v>
      </c>
      <c r="M17" s="513">
        <v>0</v>
      </c>
      <c r="N17" s="513">
        <v>0</v>
      </c>
      <c r="O17" s="513">
        <v>0</v>
      </c>
      <c r="P17" s="513">
        <v>0</v>
      </c>
      <c r="Q17" s="513">
        <v>0</v>
      </c>
      <c r="R17" s="513">
        <v>0</v>
      </c>
      <c r="S17" s="513">
        <v>0</v>
      </c>
      <c r="T17" s="513">
        <v>0</v>
      </c>
      <c r="U17" s="513">
        <v>0</v>
      </c>
      <c r="V17" s="513">
        <v>0</v>
      </c>
      <c r="W17" s="513">
        <v>0</v>
      </c>
      <c r="X17" s="513">
        <v>0</v>
      </c>
      <c r="Y17" s="1008">
        <f t="shared" si="4"/>
        <v>0</v>
      </c>
      <c r="Z17" s="1022"/>
      <c r="AA17" s="1022"/>
      <c r="AB17" s="1019"/>
    </row>
    <row r="18" spans="1:36" s="42" customFormat="1" ht="32.5" customHeight="1">
      <c r="A18" s="1040"/>
      <c r="B18" s="1016"/>
      <c r="C18" s="541" t="s">
        <v>216</v>
      </c>
      <c r="D18" s="521"/>
      <c r="E18" s="521"/>
      <c r="F18" s="1477" t="s">
        <v>217</v>
      </c>
      <c r="G18" s="538"/>
      <c r="H18" s="513">
        <v>0</v>
      </c>
      <c r="I18" s="513">
        <v>0</v>
      </c>
      <c r="J18" s="513">
        <v>0</v>
      </c>
      <c r="K18" s="513">
        <v>0</v>
      </c>
      <c r="L18" s="513">
        <v>0</v>
      </c>
      <c r="M18" s="513">
        <v>0</v>
      </c>
      <c r="N18" s="513">
        <v>0</v>
      </c>
      <c r="O18" s="513">
        <v>0</v>
      </c>
      <c r="P18" s="513">
        <v>0</v>
      </c>
      <c r="Q18" s="513">
        <v>0</v>
      </c>
      <c r="R18" s="513">
        <v>0</v>
      </c>
      <c r="S18" s="513">
        <v>0</v>
      </c>
      <c r="T18" s="513">
        <v>0</v>
      </c>
      <c r="U18" s="513">
        <v>0</v>
      </c>
      <c r="V18" s="513">
        <v>0</v>
      </c>
      <c r="W18" s="513">
        <v>0</v>
      </c>
      <c r="X18" s="513">
        <v>0</v>
      </c>
      <c r="Y18" s="526">
        <f t="shared" si="4"/>
        <v>0</v>
      </c>
      <c r="Z18" s="1022"/>
      <c r="AA18" s="1022"/>
      <c r="AB18" s="1019"/>
      <c r="AD18" s="767" t="s">
        <v>328</v>
      </c>
      <c r="AE18" s="768"/>
      <c r="AF18" s="768"/>
      <c r="AG18" s="768"/>
      <c r="AH18" s="768"/>
      <c r="AI18" s="768"/>
      <c r="AJ18" s="769"/>
    </row>
    <row r="19" spans="1:36" s="42" customFormat="1" ht="21.75" customHeight="1">
      <c r="A19" s="1041" t="s">
        <v>218</v>
      </c>
      <c r="B19" s="1012">
        <f>'3. DEPLOYED LABOR SUMMARY 2'!D13</f>
        <v>0</v>
      </c>
      <c r="C19" s="540" t="s">
        <v>231</v>
      </c>
      <c r="D19" s="515"/>
      <c r="E19" s="515"/>
      <c r="F19" s="1477" t="s">
        <v>219</v>
      </c>
      <c r="G19" s="538"/>
      <c r="H19" s="513">
        <v>0</v>
      </c>
      <c r="I19" s="513"/>
      <c r="J19" s="513"/>
      <c r="K19" s="513"/>
      <c r="L19" s="513"/>
      <c r="M19" s="513"/>
      <c r="N19" s="513"/>
      <c r="O19" s="513"/>
      <c r="P19" s="513"/>
      <c r="Q19" s="513"/>
      <c r="R19" s="513"/>
      <c r="S19" s="513"/>
      <c r="T19" s="513"/>
      <c r="U19" s="513"/>
      <c r="V19" s="1480"/>
      <c r="W19" s="1480"/>
      <c r="X19" s="1480"/>
      <c r="Y19" s="526">
        <f>H19</f>
        <v>0</v>
      </c>
      <c r="Z19" s="1022"/>
      <c r="AA19" s="1022"/>
      <c r="AB19" s="1019"/>
      <c r="AD19" s="770"/>
      <c r="AE19" s="771"/>
      <c r="AF19" s="771"/>
      <c r="AG19" s="771"/>
      <c r="AH19" s="771"/>
      <c r="AI19" s="771"/>
      <c r="AJ19" s="772"/>
    </row>
    <row r="20" spans="1:36" s="42" customFormat="1" ht="57.65" customHeight="1">
      <c r="A20" s="1039"/>
      <c r="B20" s="1013"/>
      <c r="C20" s="540" t="s">
        <v>220</v>
      </c>
      <c r="D20" s="515"/>
      <c r="E20" s="515"/>
      <c r="F20" s="1478" t="s">
        <v>221</v>
      </c>
      <c r="G20" s="1481">
        <v>0.72499999999999998</v>
      </c>
      <c r="H20" s="529"/>
      <c r="I20" s="529"/>
      <c r="J20" s="529"/>
      <c r="K20" s="529"/>
      <c r="L20" s="529"/>
      <c r="M20" s="529"/>
      <c r="N20" s="529"/>
      <c r="O20" s="529"/>
      <c r="P20" s="529"/>
      <c r="Q20" s="529"/>
      <c r="R20" s="529"/>
      <c r="S20" s="529"/>
      <c r="T20" s="529"/>
      <c r="U20" s="529"/>
      <c r="V20" s="545"/>
      <c r="W20" s="545"/>
      <c r="X20" s="545"/>
      <c r="Y20" s="526">
        <f>(G20*H20)+(I20*G20)+(J20*G20)+(K20*G20)+(L20*G20)+(M20*G20)+(N20*G20)+(O20*G20)+(P20*G20)+(Q20*G20)+(R20*G20)+(S20*G20)+(T20*G20)+(U20*G20)+(V20*G20)+(W20*G20)+(X20*G20)</f>
        <v>0</v>
      </c>
      <c r="Z20" s="1022"/>
      <c r="AA20" s="1022"/>
      <c r="AB20" s="1019"/>
    </row>
    <row r="21" spans="1:36" s="42" customFormat="1" ht="21.75" customHeight="1">
      <c r="A21" s="1039"/>
      <c r="B21" s="1013"/>
      <c r="C21" s="540" t="s">
        <v>222</v>
      </c>
      <c r="D21" s="515"/>
      <c r="E21" s="515"/>
      <c r="F21" s="1477" t="s">
        <v>219</v>
      </c>
      <c r="G21" s="538"/>
      <c r="H21" s="513">
        <v>0</v>
      </c>
      <c r="I21" s="513">
        <v>0</v>
      </c>
      <c r="J21" s="513">
        <v>0</v>
      </c>
      <c r="K21" s="513">
        <v>0</v>
      </c>
      <c r="L21" s="513">
        <v>0</v>
      </c>
      <c r="M21" s="513">
        <v>0</v>
      </c>
      <c r="N21" s="513">
        <v>0</v>
      </c>
      <c r="O21" s="513">
        <v>0</v>
      </c>
      <c r="P21" s="513">
        <v>0</v>
      </c>
      <c r="Q21" s="513">
        <v>0</v>
      </c>
      <c r="R21" s="513">
        <v>0</v>
      </c>
      <c r="S21" s="513">
        <v>0</v>
      </c>
      <c r="T21" s="513">
        <v>0</v>
      </c>
      <c r="U21" s="513">
        <v>0</v>
      </c>
      <c r="V21" s="513">
        <v>0</v>
      </c>
      <c r="W21" s="513">
        <v>0</v>
      </c>
      <c r="X21" s="513">
        <v>0</v>
      </c>
      <c r="Y21" s="526">
        <f t="shared" ref="Y21:Y23" si="5">SUM(H21:X21)</f>
        <v>0</v>
      </c>
      <c r="Z21" s="1022"/>
      <c r="AA21" s="1022"/>
      <c r="AB21" s="1019"/>
    </row>
    <row r="22" spans="1:36" s="42" customFormat="1" ht="21.75" customHeight="1">
      <c r="A22" s="1039"/>
      <c r="B22" s="1013"/>
      <c r="C22" s="540" t="s">
        <v>74</v>
      </c>
      <c r="D22" s="515"/>
      <c r="E22" s="515"/>
      <c r="F22" s="1477" t="s">
        <v>219</v>
      </c>
      <c r="G22" s="538"/>
      <c r="H22" s="513">
        <v>0</v>
      </c>
      <c r="I22" s="513">
        <v>0</v>
      </c>
      <c r="J22" s="513">
        <v>0</v>
      </c>
      <c r="K22" s="513">
        <v>0</v>
      </c>
      <c r="L22" s="513">
        <v>0</v>
      </c>
      <c r="M22" s="513">
        <v>0</v>
      </c>
      <c r="N22" s="513">
        <v>0</v>
      </c>
      <c r="O22" s="513">
        <v>0</v>
      </c>
      <c r="P22" s="513">
        <v>0</v>
      </c>
      <c r="Q22" s="513">
        <v>0</v>
      </c>
      <c r="R22" s="513">
        <v>0</v>
      </c>
      <c r="S22" s="513">
        <v>0</v>
      </c>
      <c r="T22" s="513">
        <v>0</v>
      </c>
      <c r="U22" s="513">
        <v>0</v>
      </c>
      <c r="V22" s="513">
        <v>0</v>
      </c>
      <c r="W22" s="513">
        <v>0</v>
      </c>
      <c r="X22" s="513">
        <v>0</v>
      </c>
      <c r="Y22" s="526">
        <f t="shared" si="5"/>
        <v>0</v>
      </c>
      <c r="Z22" s="1022"/>
      <c r="AA22" s="1022"/>
      <c r="AB22" s="1019"/>
    </row>
    <row r="23" spans="1:36" s="42" customFormat="1" ht="31.5" customHeight="1">
      <c r="A23" s="1039"/>
      <c r="B23" s="1013"/>
      <c r="C23" s="541" t="s">
        <v>223</v>
      </c>
      <c r="D23" s="515"/>
      <c r="E23" s="515"/>
      <c r="F23" s="1476"/>
      <c r="G23" s="538"/>
      <c r="H23" s="513">
        <v>0</v>
      </c>
      <c r="I23" s="513">
        <v>0</v>
      </c>
      <c r="J23" s="513">
        <v>0</v>
      </c>
      <c r="K23" s="513">
        <v>0</v>
      </c>
      <c r="L23" s="513">
        <v>0</v>
      </c>
      <c r="M23" s="513">
        <v>0</v>
      </c>
      <c r="N23" s="513">
        <v>0</v>
      </c>
      <c r="O23" s="513">
        <v>0</v>
      </c>
      <c r="P23" s="513">
        <v>0</v>
      </c>
      <c r="Q23" s="513">
        <v>0</v>
      </c>
      <c r="R23" s="513">
        <v>0</v>
      </c>
      <c r="S23" s="513">
        <v>0</v>
      </c>
      <c r="T23" s="513">
        <v>0</v>
      </c>
      <c r="U23" s="513">
        <v>0</v>
      </c>
      <c r="V23" s="513">
        <v>0</v>
      </c>
      <c r="W23" s="513">
        <v>0</v>
      </c>
      <c r="X23" s="513">
        <v>0</v>
      </c>
      <c r="Y23" s="526">
        <f t="shared" si="5"/>
        <v>0</v>
      </c>
      <c r="Z23" s="1022"/>
      <c r="AA23" s="1022"/>
      <c r="AB23" s="1019"/>
    </row>
    <row r="24" spans="1:36" s="42" customFormat="1" ht="31.5" customHeight="1" thickBot="1">
      <c r="A24" s="1042"/>
      <c r="B24" s="1014"/>
      <c r="C24" s="542" t="s">
        <v>223</v>
      </c>
      <c r="D24" s="518"/>
      <c r="E24" s="518"/>
      <c r="F24" s="1479"/>
      <c r="G24" s="539"/>
      <c r="H24" s="519">
        <v>0</v>
      </c>
      <c r="I24" s="519">
        <v>0</v>
      </c>
      <c r="J24" s="519">
        <v>0</v>
      </c>
      <c r="K24" s="519">
        <v>0</v>
      </c>
      <c r="L24" s="519">
        <v>0</v>
      </c>
      <c r="M24" s="519">
        <v>0</v>
      </c>
      <c r="N24" s="519">
        <v>0</v>
      </c>
      <c r="O24" s="519">
        <v>0</v>
      </c>
      <c r="P24" s="519">
        <v>0</v>
      </c>
      <c r="Q24" s="519">
        <v>0</v>
      </c>
      <c r="R24" s="519">
        <v>0</v>
      </c>
      <c r="S24" s="519">
        <v>0</v>
      </c>
      <c r="T24" s="519">
        <v>0</v>
      </c>
      <c r="U24" s="519">
        <v>0</v>
      </c>
      <c r="V24" s="519">
        <v>0</v>
      </c>
      <c r="W24" s="519">
        <v>0</v>
      </c>
      <c r="X24" s="519">
        <v>0</v>
      </c>
      <c r="Y24" s="527">
        <f>SUM(H24:X24)</f>
        <v>0</v>
      </c>
      <c r="Z24" s="1023"/>
      <c r="AA24" s="1023"/>
      <c r="AB24" s="1020"/>
    </row>
    <row r="25" spans="1:36" s="42" customFormat="1" ht="21.75" customHeight="1">
      <c r="A25" s="1038" t="s">
        <v>215</v>
      </c>
      <c r="B25" s="1015">
        <f>'3. DEPLOYED LABOR SUMMARY 2'!D16</f>
        <v>0</v>
      </c>
      <c r="C25" s="1036" t="s">
        <v>224</v>
      </c>
      <c r="D25" s="516"/>
      <c r="E25" s="516"/>
      <c r="F25" s="1482" t="s">
        <v>225</v>
      </c>
      <c r="G25" s="537"/>
      <c r="H25" s="1487">
        <v>0</v>
      </c>
      <c r="I25" s="1487">
        <v>0</v>
      </c>
      <c r="J25" s="1487">
        <v>0</v>
      </c>
      <c r="K25" s="1487">
        <v>0</v>
      </c>
      <c r="L25" s="1487">
        <v>0</v>
      </c>
      <c r="M25" s="1487">
        <v>0</v>
      </c>
      <c r="N25" s="1487">
        <v>0</v>
      </c>
      <c r="O25" s="1487">
        <v>0</v>
      </c>
      <c r="P25" s="1487">
        <v>0</v>
      </c>
      <c r="Q25" s="1487">
        <v>0</v>
      </c>
      <c r="R25" s="1487">
        <v>0</v>
      </c>
      <c r="S25" s="1487">
        <v>0</v>
      </c>
      <c r="T25" s="1487">
        <v>0</v>
      </c>
      <c r="U25" s="1487">
        <v>0</v>
      </c>
      <c r="V25" s="1487">
        <v>0</v>
      </c>
      <c r="W25" s="1487">
        <v>0</v>
      </c>
      <c r="X25" s="1487">
        <v>0</v>
      </c>
      <c r="Y25" s="1006">
        <f>SUM(H25:X29)</f>
        <v>0</v>
      </c>
      <c r="Z25" s="1493">
        <v>0</v>
      </c>
      <c r="AA25" s="1493">
        <v>0</v>
      </c>
      <c r="AB25" s="1018">
        <f t="shared" ref="AB25" si="6">SUM(Y25+Y26+Y27+Y28+Y29+Y30+Y31+Y32+Y33+Y34+Y35+Y36)</f>
        <v>0</v>
      </c>
    </row>
    <row r="26" spans="1:36" s="42" customFormat="1" ht="21.75" customHeight="1">
      <c r="A26" s="1039"/>
      <c r="B26" s="1013"/>
      <c r="C26" s="1037"/>
      <c r="D26" s="515"/>
      <c r="E26" s="515"/>
      <c r="F26" s="1483" t="s">
        <v>226</v>
      </c>
      <c r="G26" s="538"/>
      <c r="H26" s="1488">
        <v>0</v>
      </c>
      <c r="I26" s="1488">
        <v>0</v>
      </c>
      <c r="J26" s="1488">
        <v>0</v>
      </c>
      <c r="K26" s="1488">
        <v>0</v>
      </c>
      <c r="L26" s="1488">
        <v>0</v>
      </c>
      <c r="M26" s="1488">
        <v>0</v>
      </c>
      <c r="N26" s="1488">
        <v>0</v>
      </c>
      <c r="O26" s="1488">
        <v>0</v>
      </c>
      <c r="P26" s="1488">
        <v>0</v>
      </c>
      <c r="Q26" s="1488">
        <v>0</v>
      </c>
      <c r="R26" s="1488">
        <v>0</v>
      </c>
      <c r="S26" s="1488">
        <v>0</v>
      </c>
      <c r="T26" s="1488">
        <v>0</v>
      </c>
      <c r="U26" s="1488">
        <v>0</v>
      </c>
      <c r="V26" s="1488">
        <v>0</v>
      </c>
      <c r="W26" s="1488">
        <v>0</v>
      </c>
      <c r="X26" s="1488">
        <v>0</v>
      </c>
      <c r="Y26" s="1007">
        <f t="shared" ref="Y26:Y30" si="7">SUM(H26:X26)</f>
        <v>0</v>
      </c>
      <c r="Z26" s="1494"/>
      <c r="AA26" s="1494"/>
      <c r="AB26" s="1019"/>
    </row>
    <row r="27" spans="1:36" s="42" customFormat="1" ht="46" customHeight="1">
      <c r="A27" s="1039"/>
      <c r="B27" s="1013"/>
      <c r="C27" s="1037"/>
      <c r="D27" s="515"/>
      <c r="E27" s="515"/>
      <c r="F27" s="1483" t="s">
        <v>227</v>
      </c>
      <c r="G27" s="538"/>
      <c r="H27" s="1488">
        <v>0</v>
      </c>
      <c r="I27" s="1488">
        <v>0</v>
      </c>
      <c r="J27" s="1488">
        <v>0</v>
      </c>
      <c r="K27" s="1488">
        <v>0</v>
      </c>
      <c r="L27" s="1488">
        <v>0</v>
      </c>
      <c r="M27" s="1488">
        <v>0</v>
      </c>
      <c r="N27" s="1488">
        <v>0</v>
      </c>
      <c r="O27" s="1488">
        <v>0</v>
      </c>
      <c r="P27" s="1488">
        <v>0</v>
      </c>
      <c r="Q27" s="1488">
        <v>0</v>
      </c>
      <c r="R27" s="1488">
        <v>0</v>
      </c>
      <c r="S27" s="1488">
        <v>0</v>
      </c>
      <c r="T27" s="1488">
        <v>0</v>
      </c>
      <c r="U27" s="1488">
        <v>0</v>
      </c>
      <c r="V27" s="1488">
        <v>0</v>
      </c>
      <c r="W27" s="1488">
        <v>0</v>
      </c>
      <c r="X27" s="1488">
        <v>0</v>
      </c>
      <c r="Y27" s="1007">
        <f t="shared" si="7"/>
        <v>0</v>
      </c>
      <c r="Z27" s="1494"/>
      <c r="AA27" s="1494"/>
      <c r="AB27" s="1019"/>
    </row>
    <row r="28" spans="1:36" s="42" customFormat="1" ht="21.75" customHeight="1">
      <c r="A28" s="1039"/>
      <c r="B28" s="1013"/>
      <c r="C28" s="1037"/>
      <c r="D28" s="515"/>
      <c r="E28" s="515"/>
      <c r="F28" s="1483" t="s">
        <v>228</v>
      </c>
      <c r="G28" s="538"/>
      <c r="H28" s="1488">
        <v>0</v>
      </c>
      <c r="I28" s="1488">
        <v>0</v>
      </c>
      <c r="J28" s="1488">
        <v>0</v>
      </c>
      <c r="K28" s="1488">
        <v>0</v>
      </c>
      <c r="L28" s="1488">
        <v>0</v>
      </c>
      <c r="M28" s="1488">
        <v>0</v>
      </c>
      <c r="N28" s="1488">
        <v>0</v>
      </c>
      <c r="O28" s="1488">
        <v>0</v>
      </c>
      <c r="P28" s="1488">
        <v>0</v>
      </c>
      <c r="Q28" s="1488">
        <v>0</v>
      </c>
      <c r="R28" s="1488">
        <v>0</v>
      </c>
      <c r="S28" s="1488">
        <v>0</v>
      </c>
      <c r="T28" s="1488">
        <v>0</v>
      </c>
      <c r="U28" s="1488">
        <v>0</v>
      </c>
      <c r="V28" s="1488">
        <v>0</v>
      </c>
      <c r="W28" s="1488">
        <v>0</v>
      </c>
      <c r="X28" s="1488">
        <v>0</v>
      </c>
      <c r="Y28" s="1007">
        <f t="shared" si="7"/>
        <v>0</v>
      </c>
      <c r="Z28" s="1494"/>
      <c r="AA28" s="1494"/>
      <c r="AB28" s="1019"/>
    </row>
    <row r="29" spans="1:36" s="42" customFormat="1" ht="21.75" customHeight="1">
      <c r="A29" s="1039"/>
      <c r="B29" s="1013"/>
      <c r="C29" s="1037"/>
      <c r="D29" s="515"/>
      <c r="E29" s="515"/>
      <c r="F29" s="1483" t="s">
        <v>229</v>
      </c>
      <c r="G29" s="538"/>
      <c r="H29" s="1488">
        <v>0</v>
      </c>
      <c r="I29" s="1488">
        <v>0</v>
      </c>
      <c r="J29" s="1488">
        <v>0</v>
      </c>
      <c r="K29" s="1488">
        <v>0</v>
      </c>
      <c r="L29" s="1488">
        <v>0</v>
      </c>
      <c r="M29" s="1488">
        <v>0</v>
      </c>
      <c r="N29" s="1488">
        <v>0</v>
      </c>
      <c r="O29" s="1488">
        <v>0</v>
      </c>
      <c r="P29" s="1488">
        <v>0</v>
      </c>
      <c r="Q29" s="1488">
        <v>0</v>
      </c>
      <c r="R29" s="1488">
        <v>0</v>
      </c>
      <c r="S29" s="1488">
        <v>0</v>
      </c>
      <c r="T29" s="1488">
        <v>0</v>
      </c>
      <c r="U29" s="1488">
        <v>0</v>
      </c>
      <c r="V29" s="1488">
        <v>0</v>
      </c>
      <c r="W29" s="1488">
        <v>0</v>
      </c>
      <c r="X29" s="1488">
        <v>0</v>
      </c>
      <c r="Y29" s="1008">
        <f t="shared" si="7"/>
        <v>0</v>
      </c>
      <c r="Z29" s="1494"/>
      <c r="AA29" s="1494"/>
      <c r="AB29" s="1019"/>
    </row>
    <row r="30" spans="1:36" s="42" customFormat="1" ht="28.5" customHeight="1">
      <c r="A30" s="1040"/>
      <c r="B30" s="1016"/>
      <c r="C30" s="541" t="s">
        <v>216</v>
      </c>
      <c r="D30" s="521"/>
      <c r="E30" s="521"/>
      <c r="F30" s="1484" t="s">
        <v>217</v>
      </c>
      <c r="G30" s="538"/>
      <c r="H30" s="1488">
        <v>0</v>
      </c>
      <c r="I30" s="1488">
        <v>0</v>
      </c>
      <c r="J30" s="1488">
        <v>0</v>
      </c>
      <c r="K30" s="1488">
        <v>0</v>
      </c>
      <c r="L30" s="1488">
        <v>0</v>
      </c>
      <c r="M30" s="1488">
        <v>0</v>
      </c>
      <c r="N30" s="1488">
        <v>0</v>
      </c>
      <c r="O30" s="1488">
        <v>0</v>
      </c>
      <c r="P30" s="1488">
        <v>0</v>
      </c>
      <c r="Q30" s="1488">
        <v>0</v>
      </c>
      <c r="R30" s="1488">
        <v>0</v>
      </c>
      <c r="S30" s="1488">
        <v>0</v>
      </c>
      <c r="T30" s="1488">
        <v>0</v>
      </c>
      <c r="U30" s="1488">
        <v>0</v>
      </c>
      <c r="V30" s="1488">
        <v>0</v>
      </c>
      <c r="W30" s="1488">
        <v>0</v>
      </c>
      <c r="X30" s="1488">
        <v>0</v>
      </c>
      <c r="Y30" s="526">
        <f t="shared" si="7"/>
        <v>0</v>
      </c>
      <c r="Z30" s="1494"/>
      <c r="AA30" s="1494"/>
      <c r="AB30" s="1019"/>
    </row>
    <row r="31" spans="1:36" s="42" customFormat="1" ht="21.75" customHeight="1">
      <c r="A31" s="1041" t="s">
        <v>218</v>
      </c>
      <c r="B31" s="1012">
        <f>'3. DEPLOYED LABOR SUMMARY 2'!D17</f>
        <v>0</v>
      </c>
      <c r="C31" s="540" t="s">
        <v>231</v>
      </c>
      <c r="D31" s="515"/>
      <c r="E31" s="515"/>
      <c r="F31" s="1484" t="s">
        <v>219</v>
      </c>
      <c r="G31" s="538"/>
      <c r="H31" s="1488">
        <v>0</v>
      </c>
      <c r="I31" s="1488">
        <v>0</v>
      </c>
      <c r="J31" s="1488">
        <v>0</v>
      </c>
      <c r="K31" s="1488">
        <v>0</v>
      </c>
      <c r="L31" s="1488">
        <v>0</v>
      </c>
      <c r="M31" s="1488">
        <v>0</v>
      </c>
      <c r="N31" s="1488">
        <v>0</v>
      </c>
      <c r="O31" s="1488">
        <v>0</v>
      </c>
      <c r="P31" s="1488">
        <v>0</v>
      </c>
      <c r="Q31" s="1488">
        <v>0</v>
      </c>
      <c r="R31" s="1488">
        <v>0</v>
      </c>
      <c r="S31" s="1488">
        <v>0</v>
      </c>
      <c r="T31" s="1488">
        <v>0</v>
      </c>
      <c r="U31" s="1488">
        <v>0</v>
      </c>
      <c r="V31" s="1488">
        <v>0</v>
      </c>
      <c r="W31" s="1488">
        <v>0</v>
      </c>
      <c r="X31" s="1488">
        <v>0</v>
      </c>
      <c r="Y31" s="526">
        <f>H31</f>
        <v>0</v>
      </c>
      <c r="Z31" s="1494"/>
      <c r="AA31" s="1494"/>
      <c r="AB31" s="1019"/>
    </row>
    <row r="32" spans="1:36" s="42" customFormat="1" ht="57.65" customHeight="1">
      <c r="A32" s="1039"/>
      <c r="B32" s="1013"/>
      <c r="C32" s="540" t="s">
        <v>220</v>
      </c>
      <c r="D32" s="515"/>
      <c r="E32" s="515"/>
      <c r="F32" s="1485" t="s">
        <v>221</v>
      </c>
      <c r="G32" s="1492">
        <v>0.72499999999999998</v>
      </c>
      <c r="H32" s="1489"/>
      <c r="I32" s="1489"/>
      <c r="J32" s="1489"/>
      <c r="K32" s="1489"/>
      <c r="L32" s="1489"/>
      <c r="M32" s="1489"/>
      <c r="N32" s="1489"/>
      <c r="O32" s="1489"/>
      <c r="P32" s="1489"/>
      <c r="Q32" s="1489"/>
      <c r="R32" s="1489"/>
      <c r="S32" s="1489"/>
      <c r="T32" s="1489"/>
      <c r="U32" s="1489"/>
      <c r="V32" s="1490"/>
      <c r="W32" s="1490"/>
      <c r="X32" s="1490"/>
      <c r="Y32" s="526">
        <f>(G32*H32)+(I32*G32)+(J32*G32)+(K32*G32)+(L32*G32)+(M32*G32)+(N32*G32)+(O32*G32)+(P32*G32)+(Q32*G32)+(R32*G32)+(S32*G32)+(T32*G32)+(U32*G32)+(V32*G32)+(W32*G32)+(X32*G32)</f>
        <v>0</v>
      </c>
      <c r="Z32" s="1494"/>
      <c r="AA32" s="1494"/>
      <c r="AB32" s="1019"/>
    </row>
    <row r="33" spans="1:28" s="42" customFormat="1" ht="21.75" customHeight="1">
      <c r="A33" s="1039"/>
      <c r="B33" s="1013"/>
      <c r="C33" s="540" t="s">
        <v>222</v>
      </c>
      <c r="D33" s="515"/>
      <c r="E33" s="515"/>
      <c r="F33" s="1484" t="s">
        <v>219</v>
      </c>
      <c r="G33" s="538"/>
      <c r="H33" s="1488">
        <v>0</v>
      </c>
      <c r="I33" s="1488">
        <v>0</v>
      </c>
      <c r="J33" s="1488">
        <v>0</v>
      </c>
      <c r="K33" s="1488">
        <v>0</v>
      </c>
      <c r="L33" s="1488">
        <v>0</v>
      </c>
      <c r="M33" s="1488">
        <v>0</v>
      </c>
      <c r="N33" s="1488">
        <v>0</v>
      </c>
      <c r="O33" s="1488">
        <v>0</v>
      </c>
      <c r="P33" s="1488">
        <v>0</v>
      </c>
      <c r="Q33" s="1488">
        <v>0</v>
      </c>
      <c r="R33" s="1488">
        <v>0</v>
      </c>
      <c r="S33" s="1488">
        <v>0</v>
      </c>
      <c r="T33" s="1488">
        <v>0</v>
      </c>
      <c r="U33" s="1488">
        <v>0</v>
      </c>
      <c r="V33" s="1488">
        <v>0</v>
      </c>
      <c r="W33" s="1488">
        <v>0</v>
      </c>
      <c r="X33" s="1488">
        <v>0</v>
      </c>
      <c r="Y33" s="526">
        <f t="shared" ref="Y33:Y35" si="8">SUM(H33:X33)</f>
        <v>0</v>
      </c>
      <c r="Z33" s="1494"/>
      <c r="AA33" s="1494"/>
      <c r="AB33" s="1019"/>
    </row>
    <row r="34" spans="1:28" s="42" customFormat="1" ht="21.75" customHeight="1">
      <c r="A34" s="1039"/>
      <c r="B34" s="1013"/>
      <c r="C34" s="540" t="s">
        <v>74</v>
      </c>
      <c r="D34" s="515"/>
      <c r="E34" s="515"/>
      <c r="F34" s="1484" t="s">
        <v>219</v>
      </c>
      <c r="G34" s="538"/>
      <c r="H34" s="1488">
        <v>0</v>
      </c>
      <c r="I34" s="1488">
        <v>0</v>
      </c>
      <c r="J34" s="1488">
        <v>0</v>
      </c>
      <c r="K34" s="1488">
        <v>0</v>
      </c>
      <c r="L34" s="1488">
        <v>0</v>
      </c>
      <c r="M34" s="1488">
        <v>0</v>
      </c>
      <c r="N34" s="1488">
        <v>0</v>
      </c>
      <c r="O34" s="1488">
        <v>0</v>
      </c>
      <c r="P34" s="1488">
        <v>0</v>
      </c>
      <c r="Q34" s="1488">
        <v>0</v>
      </c>
      <c r="R34" s="1488">
        <v>0</v>
      </c>
      <c r="S34" s="1488">
        <v>0</v>
      </c>
      <c r="T34" s="1488">
        <v>0</v>
      </c>
      <c r="U34" s="1488">
        <v>0</v>
      </c>
      <c r="V34" s="1488">
        <v>0</v>
      </c>
      <c r="W34" s="1488">
        <v>0</v>
      </c>
      <c r="X34" s="1488">
        <v>0</v>
      </c>
      <c r="Y34" s="526">
        <f t="shared" si="8"/>
        <v>0</v>
      </c>
      <c r="Z34" s="1494"/>
      <c r="AA34" s="1494"/>
      <c r="AB34" s="1019"/>
    </row>
    <row r="35" spans="1:28" s="42" customFormat="1" ht="31.5" customHeight="1">
      <c r="A35" s="1039"/>
      <c r="B35" s="1013"/>
      <c r="C35" s="541" t="s">
        <v>223</v>
      </c>
      <c r="D35" s="515"/>
      <c r="E35" s="515"/>
      <c r="F35" s="1483"/>
      <c r="G35" s="538"/>
      <c r="H35" s="1488">
        <v>0</v>
      </c>
      <c r="I35" s="1488">
        <v>0</v>
      </c>
      <c r="J35" s="1488">
        <v>0</v>
      </c>
      <c r="K35" s="1488">
        <v>0</v>
      </c>
      <c r="L35" s="1488">
        <v>0</v>
      </c>
      <c r="M35" s="1488">
        <v>0</v>
      </c>
      <c r="N35" s="1488">
        <v>0</v>
      </c>
      <c r="O35" s="1488">
        <v>0</v>
      </c>
      <c r="P35" s="1488">
        <v>0</v>
      </c>
      <c r="Q35" s="1488">
        <v>0</v>
      </c>
      <c r="R35" s="1488">
        <v>0</v>
      </c>
      <c r="S35" s="1488">
        <v>0</v>
      </c>
      <c r="T35" s="1488">
        <v>0</v>
      </c>
      <c r="U35" s="1488">
        <v>0</v>
      </c>
      <c r="V35" s="1488">
        <v>0</v>
      </c>
      <c r="W35" s="1488">
        <v>0</v>
      </c>
      <c r="X35" s="1488">
        <v>0</v>
      </c>
      <c r="Y35" s="526">
        <f t="shared" si="8"/>
        <v>0</v>
      </c>
      <c r="Z35" s="1494"/>
      <c r="AA35" s="1494"/>
      <c r="AB35" s="1019"/>
    </row>
    <row r="36" spans="1:28" s="42" customFormat="1" ht="31.5" customHeight="1" thickBot="1">
      <c r="A36" s="1042"/>
      <c r="B36" s="1014"/>
      <c r="C36" s="542" t="s">
        <v>223</v>
      </c>
      <c r="D36" s="518"/>
      <c r="E36" s="518"/>
      <c r="F36" s="1486"/>
      <c r="G36" s="539"/>
      <c r="H36" s="1491">
        <v>0</v>
      </c>
      <c r="I36" s="1491">
        <v>0</v>
      </c>
      <c r="J36" s="1491">
        <v>0</v>
      </c>
      <c r="K36" s="1491">
        <v>0</v>
      </c>
      <c r="L36" s="1491">
        <v>0</v>
      </c>
      <c r="M36" s="1491">
        <v>0</v>
      </c>
      <c r="N36" s="1491">
        <v>0</v>
      </c>
      <c r="O36" s="1491">
        <v>0</v>
      </c>
      <c r="P36" s="1491">
        <v>0</v>
      </c>
      <c r="Q36" s="1491">
        <v>0</v>
      </c>
      <c r="R36" s="1491">
        <v>0</v>
      </c>
      <c r="S36" s="1491">
        <v>0</v>
      </c>
      <c r="T36" s="1491">
        <v>0</v>
      </c>
      <c r="U36" s="1491">
        <v>0</v>
      </c>
      <c r="V36" s="1491">
        <v>0</v>
      </c>
      <c r="W36" s="1491">
        <v>0</v>
      </c>
      <c r="X36" s="1491">
        <v>0</v>
      </c>
      <c r="Y36" s="527">
        <f>SUM(H36:X36)</f>
        <v>0</v>
      </c>
      <c r="Z36" s="1495"/>
      <c r="AA36" s="1495"/>
      <c r="AB36" s="1020"/>
    </row>
    <row r="37" spans="1:28" s="42" customFormat="1" ht="45.65" customHeight="1">
      <c r="A37" s="1038" t="s">
        <v>215</v>
      </c>
      <c r="B37" s="1015">
        <f>'3. DEPLOYED LABOR SUMMARY 2'!D20</f>
        <v>0</v>
      </c>
      <c r="C37" s="1036" t="s">
        <v>224</v>
      </c>
      <c r="D37" s="516"/>
      <c r="E37" s="516"/>
      <c r="F37" s="1475" t="s">
        <v>225</v>
      </c>
      <c r="G37" s="537"/>
      <c r="H37" s="517">
        <v>0</v>
      </c>
      <c r="I37" s="517">
        <v>0</v>
      </c>
      <c r="J37" s="517">
        <v>0</v>
      </c>
      <c r="K37" s="517">
        <v>0</v>
      </c>
      <c r="L37" s="517">
        <v>0</v>
      </c>
      <c r="M37" s="517">
        <v>0</v>
      </c>
      <c r="N37" s="517">
        <v>0</v>
      </c>
      <c r="O37" s="517">
        <v>0</v>
      </c>
      <c r="P37" s="517">
        <v>0</v>
      </c>
      <c r="Q37" s="517">
        <v>0</v>
      </c>
      <c r="R37" s="517">
        <v>0</v>
      </c>
      <c r="S37" s="517">
        <v>0</v>
      </c>
      <c r="T37" s="517">
        <v>0</v>
      </c>
      <c r="U37" s="517">
        <v>0</v>
      </c>
      <c r="V37" s="517">
        <v>0</v>
      </c>
      <c r="W37" s="517">
        <v>0</v>
      </c>
      <c r="X37" s="517">
        <v>0</v>
      </c>
      <c r="Y37" s="1006">
        <f>SUM(H37:X41)</f>
        <v>0</v>
      </c>
      <c r="Z37" s="1021">
        <v>0</v>
      </c>
      <c r="AA37" s="1021">
        <v>0</v>
      </c>
      <c r="AB37" s="1018">
        <f t="shared" ref="AB37" si="9">SUM(Y37+Y38+Y39+Y40+Y41+Y42+Y43+Y44+Y45+Y46+Y47+Y48)</f>
        <v>0</v>
      </c>
    </row>
    <row r="38" spans="1:28" s="42" customFormat="1" ht="21.75" customHeight="1">
      <c r="A38" s="1039"/>
      <c r="B38" s="1013"/>
      <c r="C38" s="1037"/>
      <c r="D38" s="515"/>
      <c r="E38" s="515"/>
      <c r="F38" s="1476" t="s">
        <v>226</v>
      </c>
      <c r="G38" s="538"/>
      <c r="H38" s="513">
        <v>0</v>
      </c>
      <c r="I38" s="513">
        <v>0</v>
      </c>
      <c r="J38" s="513">
        <v>0</v>
      </c>
      <c r="K38" s="513">
        <v>0</v>
      </c>
      <c r="L38" s="513">
        <v>0</v>
      </c>
      <c r="M38" s="513">
        <v>0</v>
      </c>
      <c r="N38" s="513">
        <v>0</v>
      </c>
      <c r="O38" s="513">
        <v>0</v>
      </c>
      <c r="P38" s="513">
        <v>0</v>
      </c>
      <c r="Q38" s="513">
        <v>0</v>
      </c>
      <c r="R38" s="513">
        <v>0</v>
      </c>
      <c r="S38" s="513">
        <v>0</v>
      </c>
      <c r="T38" s="513">
        <v>0</v>
      </c>
      <c r="U38" s="513">
        <v>0</v>
      </c>
      <c r="V38" s="513">
        <v>0</v>
      </c>
      <c r="W38" s="513">
        <v>0</v>
      </c>
      <c r="X38" s="513">
        <v>0</v>
      </c>
      <c r="Y38" s="1007">
        <f t="shared" ref="Y38:Y42" si="10">SUM(H38:X38)</f>
        <v>0</v>
      </c>
      <c r="Z38" s="1022"/>
      <c r="AA38" s="1022"/>
      <c r="AB38" s="1019"/>
    </row>
    <row r="39" spans="1:28" s="42" customFormat="1" ht="21.75" customHeight="1">
      <c r="A39" s="1039"/>
      <c r="B39" s="1013"/>
      <c r="C39" s="1037"/>
      <c r="D39" s="515"/>
      <c r="E39" s="515"/>
      <c r="F39" s="1476" t="s">
        <v>227</v>
      </c>
      <c r="G39" s="538"/>
      <c r="H39" s="513">
        <v>0</v>
      </c>
      <c r="I39" s="513">
        <v>0</v>
      </c>
      <c r="J39" s="513">
        <v>0</v>
      </c>
      <c r="K39" s="513">
        <v>0</v>
      </c>
      <c r="L39" s="513">
        <v>0</v>
      </c>
      <c r="M39" s="513">
        <v>0</v>
      </c>
      <c r="N39" s="513">
        <v>0</v>
      </c>
      <c r="O39" s="513">
        <v>0</v>
      </c>
      <c r="P39" s="513">
        <v>0</v>
      </c>
      <c r="Q39" s="513">
        <v>0</v>
      </c>
      <c r="R39" s="513">
        <v>0</v>
      </c>
      <c r="S39" s="513">
        <v>0</v>
      </c>
      <c r="T39" s="513">
        <v>0</v>
      </c>
      <c r="U39" s="513">
        <v>0</v>
      </c>
      <c r="V39" s="513">
        <v>0</v>
      </c>
      <c r="W39" s="513">
        <v>0</v>
      </c>
      <c r="X39" s="513">
        <v>0</v>
      </c>
      <c r="Y39" s="1007">
        <f t="shared" si="10"/>
        <v>0</v>
      </c>
      <c r="Z39" s="1022"/>
      <c r="AA39" s="1022"/>
      <c r="AB39" s="1019"/>
    </row>
    <row r="40" spans="1:28" s="42" customFormat="1" ht="21.75" customHeight="1">
      <c r="A40" s="1039"/>
      <c r="B40" s="1013"/>
      <c r="C40" s="1037"/>
      <c r="D40" s="515"/>
      <c r="E40" s="515"/>
      <c r="F40" s="1476" t="s">
        <v>228</v>
      </c>
      <c r="G40" s="538"/>
      <c r="H40" s="513">
        <v>0</v>
      </c>
      <c r="I40" s="513">
        <v>0</v>
      </c>
      <c r="J40" s="513">
        <v>0</v>
      </c>
      <c r="K40" s="513">
        <v>0</v>
      </c>
      <c r="L40" s="513">
        <v>0</v>
      </c>
      <c r="M40" s="513">
        <v>0</v>
      </c>
      <c r="N40" s="513">
        <v>0</v>
      </c>
      <c r="O40" s="513">
        <v>0</v>
      </c>
      <c r="P40" s="513">
        <v>0</v>
      </c>
      <c r="Q40" s="513">
        <v>0</v>
      </c>
      <c r="R40" s="513">
        <v>0</v>
      </c>
      <c r="S40" s="513">
        <v>0</v>
      </c>
      <c r="T40" s="513">
        <v>0</v>
      </c>
      <c r="U40" s="513">
        <v>0</v>
      </c>
      <c r="V40" s="513">
        <v>0</v>
      </c>
      <c r="W40" s="513">
        <v>0</v>
      </c>
      <c r="X40" s="513">
        <v>0</v>
      </c>
      <c r="Y40" s="1007">
        <f t="shared" si="10"/>
        <v>0</v>
      </c>
      <c r="Z40" s="1022"/>
      <c r="AA40" s="1022"/>
      <c r="AB40" s="1019"/>
    </row>
    <row r="41" spans="1:28" s="42" customFormat="1" ht="21.75" customHeight="1">
      <c r="A41" s="1039"/>
      <c r="B41" s="1013"/>
      <c r="C41" s="1037"/>
      <c r="D41" s="515"/>
      <c r="E41" s="515"/>
      <c r="F41" s="1476" t="s">
        <v>229</v>
      </c>
      <c r="G41" s="538"/>
      <c r="H41" s="513">
        <v>0</v>
      </c>
      <c r="I41" s="513">
        <v>0</v>
      </c>
      <c r="J41" s="513">
        <v>0</v>
      </c>
      <c r="K41" s="513">
        <v>0</v>
      </c>
      <c r="L41" s="513">
        <v>0</v>
      </c>
      <c r="M41" s="513">
        <v>0</v>
      </c>
      <c r="N41" s="513">
        <v>0</v>
      </c>
      <c r="O41" s="513">
        <v>0</v>
      </c>
      <c r="P41" s="513">
        <v>0</v>
      </c>
      <c r="Q41" s="513">
        <v>0</v>
      </c>
      <c r="R41" s="513">
        <v>0</v>
      </c>
      <c r="S41" s="513">
        <v>0</v>
      </c>
      <c r="T41" s="513">
        <v>0</v>
      </c>
      <c r="U41" s="513">
        <v>0</v>
      </c>
      <c r="V41" s="513">
        <v>0</v>
      </c>
      <c r="W41" s="513">
        <v>0</v>
      </c>
      <c r="X41" s="513">
        <v>0</v>
      </c>
      <c r="Y41" s="1008">
        <f t="shared" si="10"/>
        <v>0</v>
      </c>
      <c r="Z41" s="1022"/>
      <c r="AA41" s="1022"/>
      <c r="AB41" s="1019"/>
    </row>
    <row r="42" spans="1:28" s="42" customFormat="1" ht="29.5" customHeight="1">
      <c r="A42" s="1040"/>
      <c r="B42" s="1016"/>
      <c r="C42" s="541" t="s">
        <v>216</v>
      </c>
      <c r="D42" s="521"/>
      <c r="E42" s="521"/>
      <c r="F42" s="1477" t="s">
        <v>217</v>
      </c>
      <c r="G42" s="538"/>
      <c r="H42" s="513">
        <v>0</v>
      </c>
      <c r="I42" s="513">
        <v>0</v>
      </c>
      <c r="J42" s="513">
        <v>0</v>
      </c>
      <c r="K42" s="513">
        <v>0</v>
      </c>
      <c r="L42" s="513">
        <v>0</v>
      </c>
      <c r="M42" s="513">
        <v>0</v>
      </c>
      <c r="N42" s="513">
        <v>0</v>
      </c>
      <c r="O42" s="513">
        <v>0</v>
      </c>
      <c r="P42" s="513">
        <v>0</v>
      </c>
      <c r="Q42" s="513">
        <v>0</v>
      </c>
      <c r="R42" s="513">
        <v>0</v>
      </c>
      <c r="S42" s="513">
        <v>0</v>
      </c>
      <c r="T42" s="513">
        <v>0</v>
      </c>
      <c r="U42" s="513">
        <v>0</v>
      </c>
      <c r="V42" s="513">
        <v>0</v>
      </c>
      <c r="W42" s="513">
        <v>0</v>
      </c>
      <c r="X42" s="513">
        <v>0</v>
      </c>
      <c r="Y42" s="526">
        <f t="shared" si="10"/>
        <v>0</v>
      </c>
      <c r="Z42" s="1022"/>
      <c r="AA42" s="1022"/>
      <c r="AB42" s="1019"/>
    </row>
    <row r="43" spans="1:28" s="42" customFormat="1" ht="21.75" customHeight="1">
      <c r="A43" s="1041" t="s">
        <v>218</v>
      </c>
      <c r="B43" s="1012">
        <f>'3. DEPLOYED LABOR SUMMARY 2'!D21</f>
        <v>0</v>
      </c>
      <c r="C43" s="540" t="s">
        <v>231</v>
      </c>
      <c r="D43" s="515"/>
      <c r="E43" s="515"/>
      <c r="F43" s="1477" t="s">
        <v>219</v>
      </c>
      <c r="G43" s="538"/>
      <c r="H43" s="513">
        <v>0</v>
      </c>
      <c r="I43" s="513"/>
      <c r="J43" s="513"/>
      <c r="K43" s="513"/>
      <c r="L43" s="513"/>
      <c r="M43" s="513"/>
      <c r="N43" s="513"/>
      <c r="O43" s="513"/>
      <c r="P43" s="513"/>
      <c r="Q43" s="513"/>
      <c r="R43" s="513"/>
      <c r="S43" s="513"/>
      <c r="T43" s="513"/>
      <c r="U43" s="513"/>
      <c r="V43" s="1480"/>
      <c r="W43" s="1480"/>
      <c r="X43" s="1480"/>
      <c r="Y43" s="526">
        <f>H43</f>
        <v>0</v>
      </c>
      <c r="Z43" s="1022"/>
      <c r="AA43" s="1022"/>
      <c r="AB43" s="1019"/>
    </row>
    <row r="44" spans="1:28" s="42" customFormat="1" ht="57.65" customHeight="1">
      <c r="A44" s="1039"/>
      <c r="B44" s="1013"/>
      <c r="C44" s="540" t="s">
        <v>220</v>
      </c>
      <c r="D44" s="515"/>
      <c r="E44" s="515"/>
      <c r="F44" s="1478" t="s">
        <v>221</v>
      </c>
      <c r="G44" s="1481">
        <v>0.72499999999999998</v>
      </c>
      <c r="H44" s="529"/>
      <c r="I44" s="529"/>
      <c r="J44" s="529"/>
      <c r="K44" s="529"/>
      <c r="L44" s="529"/>
      <c r="M44" s="529"/>
      <c r="N44" s="529"/>
      <c r="O44" s="529"/>
      <c r="P44" s="529"/>
      <c r="Q44" s="529"/>
      <c r="R44" s="529"/>
      <c r="S44" s="529"/>
      <c r="T44" s="529"/>
      <c r="U44" s="529"/>
      <c r="V44" s="545"/>
      <c r="W44" s="545"/>
      <c r="X44" s="545"/>
      <c r="Y44" s="526">
        <f>(G44*H44)+(I44*G44)+(J44*G44)+(K44*G44)+(L44*G44)+(M44*G44)+(N44*G44)+(O44*G44)+(P44*G44)+(Q44*G44)+(R44*G44)+(S44*G44)+(T44*G44)+(U44*G44)+(V44*G44)+(W44*G44)+(X44*G44)</f>
        <v>0</v>
      </c>
      <c r="Z44" s="1022"/>
      <c r="AA44" s="1022"/>
      <c r="AB44" s="1019"/>
    </row>
    <row r="45" spans="1:28" s="42" customFormat="1" ht="21.75" customHeight="1">
      <c r="A45" s="1039"/>
      <c r="B45" s="1013"/>
      <c r="C45" s="540" t="s">
        <v>222</v>
      </c>
      <c r="D45" s="515"/>
      <c r="E45" s="515"/>
      <c r="F45" s="1477" t="s">
        <v>219</v>
      </c>
      <c r="G45" s="538"/>
      <c r="H45" s="513">
        <v>0</v>
      </c>
      <c r="I45" s="513">
        <v>0</v>
      </c>
      <c r="J45" s="513">
        <v>0</v>
      </c>
      <c r="K45" s="513">
        <v>0</v>
      </c>
      <c r="L45" s="513">
        <v>0</v>
      </c>
      <c r="M45" s="513">
        <v>0</v>
      </c>
      <c r="N45" s="513">
        <v>0</v>
      </c>
      <c r="O45" s="513">
        <v>0</v>
      </c>
      <c r="P45" s="513">
        <v>0</v>
      </c>
      <c r="Q45" s="513">
        <v>0</v>
      </c>
      <c r="R45" s="513">
        <v>0</v>
      </c>
      <c r="S45" s="513">
        <v>0</v>
      </c>
      <c r="T45" s="513">
        <v>0</v>
      </c>
      <c r="U45" s="513">
        <v>0</v>
      </c>
      <c r="V45" s="513">
        <v>0</v>
      </c>
      <c r="W45" s="513">
        <v>0</v>
      </c>
      <c r="X45" s="513">
        <v>0</v>
      </c>
      <c r="Y45" s="526">
        <f t="shared" ref="Y45:Y47" si="11">SUM(H45:X45)</f>
        <v>0</v>
      </c>
      <c r="Z45" s="1022"/>
      <c r="AA45" s="1022"/>
      <c r="AB45" s="1019"/>
    </row>
    <row r="46" spans="1:28" s="42" customFormat="1" ht="21.75" customHeight="1">
      <c r="A46" s="1039"/>
      <c r="B46" s="1013"/>
      <c r="C46" s="540" t="s">
        <v>74</v>
      </c>
      <c r="D46" s="515"/>
      <c r="E46" s="515"/>
      <c r="F46" s="1477" t="s">
        <v>219</v>
      </c>
      <c r="G46" s="538"/>
      <c r="H46" s="513">
        <v>0</v>
      </c>
      <c r="I46" s="513">
        <v>0</v>
      </c>
      <c r="J46" s="513">
        <v>0</v>
      </c>
      <c r="K46" s="513">
        <v>0</v>
      </c>
      <c r="L46" s="513">
        <v>0</v>
      </c>
      <c r="M46" s="513">
        <v>0</v>
      </c>
      <c r="N46" s="513">
        <v>0</v>
      </c>
      <c r="O46" s="513">
        <v>0</v>
      </c>
      <c r="P46" s="513">
        <v>0</v>
      </c>
      <c r="Q46" s="513">
        <v>0</v>
      </c>
      <c r="R46" s="513">
        <v>0</v>
      </c>
      <c r="S46" s="513">
        <v>0</v>
      </c>
      <c r="T46" s="513">
        <v>0</v>
      </c>
      <c r="U46" s="513">
        <v>0</v>
      </c>
      <c r="V46" s="513">
        <v>0</v>
      </c>
      <c r="W46" s="513">
        <v>0</v>
      </c>
      <c r="X46" s="513">
        <v>0</v>
      </c>
      <c r="Y46" s="526">
        <f t="shared" si="11"/>
        <v>0</v>
      </c>
      <c r="Z46" s="1022"/>
      <c r="AA46" s="1022"/>
      <c r="AB46" s="1019"/>
    </row>
    <row r="47" spans="1:28" s="42" customFormat="1" ht="31.5" customHeight="1">
      <c r="A47" s="1039"/>
      <c r="B47" s="1013"/>
      <c r="C47" s="541" t="s">
        <v>223</v>
      </c>
      <c r="D47" s="515"/>
      <c r="E47" s="515"/>
      <c r="F47" s="1476"/>
      <c r="G47" s="538"/>
      <c r="H47" s="513">
        <v>0</v>
      </c>
      <c r="I47" s="513">
        <v>0</v>
      </c>
      <c r="J47" s="513">
        <v>0</v>
      </c>
      <c r="K47" s="513">
        <v>0</v>
      </c>
      <c r="L47" s="513">
        <v>0</v>
      </c>
      <c r="M47" s="513">
        <v>0</v>
      </c>
      <c r="N47" s="513">
        <v>0</v>
      </c>
      <c r="O47" s="513">
        <v>0</v>
      </c>
      <c r="P47" s="513">
        <v>0</v>
      </c>
      <c r="Q47" s="513">
        <v>0</v>
      </c>
      <c r="R47" s="513">
        <v>0</v>
      </c>
      <c r="S47" s="513">
        <v>0</v>
      </c>
      <c r="T47" s="513">
        <v>0</v>
      </c>
      <c r="U47" s="513">
        <v>0</v>
      </c>
      <c r="V47" s="513">
        <v>0</v>
      </c>
      <c r="W47" s="513">
        <v>0</v>
      </c>
      <c r="X47" s="513">
        <v>0</v>
      </c>
      <c r="Y47" s="526">
        <f t="shared" si="11"/>
        <v>0</v>
      </c>
      <c r="Z47" s="1022"/>
      <c r="AA47" s="1022"/>
      <c r="AB47" s="1019"/>
    </row>
    <row r="48" spans="1:28" s="42" customFormat="1" ht="31.5" customHeight="1" thickBot="1">
      <c r="A48" s="1042"/>
      <c r="B48" s="1014"/>
      <c r="C48" s="542" t="s">
        <v>223</v>
      </c>
      <c r="D48" s="518"/>
      <c r="E48" s="518"/>
      <c r="F48" s="1479"/>
      <c r="G48" s="539"/>
      <c r="H48" s="519">
        <v>0</v>
      </c>
      <c r="I48" s="519">
        <v>0</v>
      </c>
      <c r="J48" s="519">
        <v>0</v>
      </c>
      <c r="K48" s="519">
        <v>0</v>
      </c>
      <c r="L48" s="519">
        <v>0</v>
      </c>
      <c r="M48" s="519">
        <v>0</v>
      </c>
      <c r="N48" s="519">
        <v>0</v>
      </c>
      <c r="O48" s="519">
        <v>0</v>
      </c>
      <c r="P48" s="519">
        <v>0</v>
      </c>
      <c r="Q48" s="519">
        <v>0</v>
      </c>
      <c r="R48" s="519">
        <v>0</v>
      </c>
      <c r="S48" s="519">
        <v>0</v>
      </c>
      <c r="T48" s="519">
        <v>0</v>
      </c>
      <c r="U48" s="519">
        <v>0</v>
      </c>
      <c r="V48" s="519">
        <v>0</v>
      </c>
      <c r="W48" s="519">
        <v>0</v>
      </c>
      <c r="X48" s="519">
        <v>0</v>
      </c>
      <c r="Y48" s="527">
        <f>SUM(H48:X48)</f>
        <v>0</v>
      </c>
      <c r="Z48" s="1023"/>
      <c r="AA48" s="1023"/>
      <c r="AB48" s="1020"/>
    </row>
    <row r="49" spans="1:29" ht="17.149999999999999" customHeight="1">
      <c r="A49" s="1038" t="s">
        <v>215</v>
      </c>
      <c r="B49" s="1015">
        <f>'3. DEPLOYED LABOR SUMMARY 2'!D24</f>
        <v>0</v>
      </c>
      <c r="C49" s="1036" t="s">
        <v>224</v>
      </c>
      <c r="D49" s="516"/>
      <c r="E49" s="516"/>
      <c r="F49" s="1482" t="s">
        <v>225</v>
      </c>
      <c r="G49" s="537"/>
      <c r="H49" s="1487">
        <v>0</v>
      </c>
      <c r="I49" s="1487">
        <v>0</v>
      </c>
      <c r="J49" s="1487">
        <v>0</v>
      </c>
      <c r="K49" s="1487">
        <v>0</v>
      </c>
      <c r="L49" s="1487">
        <v>0</v>
      </c>
      <c r="M49" s="1487">
        <v>0</v>
      </c>
      <c r="N49" s="1487">
        <v>0</v>
      </c>
      <c r="O49" s="1487">
        <v>0</v>
      </c>
      <c r="P49" s="1487">
        <v>0</v>
      </c>
      <c r="Q49" s="1487">
        <v>0</v>
      </c>
      <c r="R49" s="1487">
        <v>0</v>
      </c>
      <c r="S49" s="1487">
        <v>0</v>
      </c>
      <c r="T49" s="1487">
        <v>0</v>
      </c>
      <c r="U49" s="1487">
        <v>0</v>
      </c>
      <c r="V49" s="1487">
        <v>0</v>
      </c>
      <c r="W49" s="1487">
        <v>0</v>
      </c>
      <c r="X49" s="1487">
        <v>0</v>
      </c>
      <c r="Y49" s="1006">
        <f>SUM(H49:X53)</f>
        <v>0</v>
      </c>
      <c r="Z49" s="1493">
        <v>0</v>
      </c>
      <c r="AA49" s="1493">
        <v>0</v>
      </c>
      <c r="AB49" s="1018">
        <f t="shared" ref="AB49" si="12">SUM(Y49+Y50+Y51+Y52+Y53+Y54+Y55+Y56+Y57+Y58+Y59+Y60)</f>
        <v>0</v>
      </c>
      <c r="AC49" s="48"/>
    </row>
    <row r="50" spans="1:29" ht="17.149999999999999" customHeight="1">
      <c r="A50" s="1039"/>
      <c r="B50" s="1013"/>
      <c r="C50" s="1037"/>
      <c r="D50" s="515"/>
      <c r="E50" s="515"/>
      <c r="F50" s="1483" t="s">
        <v>226</v>
      </c>
      <c r="G50" s="538"/>
      <c r="H50" s="1488">
        <v>0</v>
      </c>
      <c r="I50" s="1488">
        <v>0</v>
      </c>
      <c r="J50" s="1488">
        <v>0</v>
      </c>
      <c r="K50" s="1488">
        <v>0</v>
      </c>
      <c r="L50" s="1488">
        <v>0</v>
      </c>
      <c r="M50" s="1488">
        <v>0</v>
      </c>
      <c r="N50" s="1488">
        <v>0</v>
      </c>
      <c r="O50" s="1488">
        <v>0</v>
      </c>
      <c r="P50" s="1488">
        <v>0</v>
      </c>
      <c r="Q50" s="1488">
        <v>0</v>
      </c>
      <c r="R50" s="1488">
        <v>0</v>
      </c>
      <c r="S50" s="1488">
        <v>0</v>
      </c>
      <c r="T50" s="1488">
        <v>0</v>
      </c>
      <c r="U50" s="1488">
        <v>0</v>
      </c>
      <c r="V50" s="1488">
        <v>0</v>
      </c>
      <c r="W50" s="1488">
        <v>0</v>
      </c>
      <c r="X50" s="1488">
        <v>0</v>
      </c>
      <c r="Y50" s="1007">
        <f t="shared" ref="Y50:Y54" si="13">SUM(H50:X50)</f>
        <v>0</v>
      </c>
      <c r="Z50" s="1494"/>
      <c r="AA50" s="1494"/>
      <c r="AB50" s="1019"/>
    </row>
    <row r="51" spans="1:29" ht="17.149999999999999" customHeight="1">
      <c r="A51" s="1039"/>
      <c r="B51" s="1013"/>
      <c r="C51" s="1037"/>
      <c r="D51" s="515"/>
      <c r="E51" s="515"/>
      <c r="F51" s="1483" t="s">
        <v>227</v>
      </c>
      <c r="G51" s="538"/>
      <c r="H51" s="1488">
        <v>0</v>
      </c>
      <c r="I51" s="1488">
        <v>0</v>
      </c>
      <c r="J51" s="1488">
        <v>0</v>
      </c>
      <c r="K51" s="1488">
        <v>0</v>
      </c>
      <c r="L51" s="1488">
        <v>0</v>
      </c>
      <c r="M51" s="1488">
        <v>0</v>
      </c>
      <c r="N51" s="1488">
        <v>0</v>
      </c>
      <c r="O51" s="1488">
        <v>0</v>
      </c>
      <c r="P51" s="1488">
        <v>0</v>
      </c>
      <c r="Q51" s="1488">
        <v>0</v>
      </c>
      <c r="R51" s="1488">
        <v>0</v>
      </c>
      <c r="S51" s="1488">
        <v>0</v>
      </c>
      <c r="T51" s="1488">
        <v>0</v>
      </c>
      <c r="U51" s="1488">
        <v>0</v>
      </c>
      <c r="V51" s="1488">
        <v>0</v>
      </c>
      <c r="W51" s="1488">
        <v>0</v>
      </c>
      <c r="X51" s="1488">
        <v>0</v>
      </c>
      <c r="Y51" s="1007">
        <f t="shared" si="13"/>
        <v>0</v>
      </c>
      <c r="Z51" s="1494"/>
      <c r="AA51" s="1494"/>
      <c r="AB51" s="1019"/>
    </row>
    <row r="52" spans="1:29" ht="17.149999999999999" customHeight="1">
      <c r="A52" s="1039"/>
      <c r="B52" s="1013"/>
      <c r="C52" s="1037"/>
      <c r="D52" s="515"/>
      <c r="E52" s="515"/>
      <c r="F52" s="1483" t="s">
        <v>228</v>
      </c>
      <c r="G52" s="538"/>
      <c r="H52" s="1488">
        <v>0</v>
      </c>
      <c r="I52" s="1488">
        <v>0</v>
      </c>
      <c r="J52" s="1488">
        <v>0</v>
      </c>
      <c r="K52" s="1488">
        <v>0</v>
      </c>
      <c r="L52" s="1488">
        <v>0</v>
      </c>
      <c r="M52" s="1488">
        <v>0</v>
      </c>
      <c r="N52" s="1488">
        <v>0</v>
      </c>
      <c r="O52" s="1488">
        <v>0</v>
      </c>
      <c r="P52" s="1488">
        <v>0</v>
      </c>
      <c r="Q52" s="1488">
        <v>0</v>
      </c>
      <c r="R52" s="1488">
        <v>0</v>
      </c>
      <c r="S52" s="1488">
        <v>0</v>
      </c>
      <c r="T52" s="1488">
        <v>0</v>
      </c>
      <c r="U52" s="1488">
        <v>0</v>
      </c>
      <c r="V52" s="1488">
        <v>0</v>
      </c>
      <c r="W52" s="1488">
        <v>0</v>
      </c>
      <c r="X52" s="1488">
        <v>0</v>
      </c>
      <c r="Y52" s="1007">
        <f t="shared" si="13"/>
        <v>0</v>
      </c>
      <c r="Z52" s="1494"/>
      <c r="AA52" s="1494"/>
      <c r="AB52" s="1019"/>
    </row>
    <row r="53" spans="1:29" ht="17.5" customHeight="1">
      <c r="A53" s="1039"/>
      <c r="B53" s="1013"/>
      <c r="C53" s="1037"/>
      <c r="D53" s="515"/>
      <c r="E53" s="515"/>
      <c r="F53" s="1483" t="s">
        <v>229</v>
      </c>
      <c r="G53" s="538"/>
      <c r="H53" s="1488">
        <v>0</v>
      </c>
      <c r="I53" s="1488">
        <v>0</v>
      </c>
      <c r="J53" s="1488">
        <v>0</v>
      </c>
      <c r="K53" s="1488">
        <v>0</v>
      </c>
      <c r="L53" s="1488">
        <v>0</v>
      </c>
      <c r="M53" s="1488">
        <v>0</v>
      </c>
      <c r="N53" s="1488">
        <v>0</v>
      </c>
      <c r="O53" s="1488">
        <v>0</v>
      </c>
      <c r="P53" s="1488">
        <v>0</v>
      </c>
      <c r="Q53" s="1488">
        <v>0</v>
      </c>
      <c r="R53" s="1488">
        <v>0</v>
      </c>
      <c r="S53" s="1488">
        <v>0</v>
      </c>
      <c r="T53" s="1488">
        <v>0</v>
      </c>
      <c r="U53" s="1488">
        <v>0</v>
      </c>
      <c r="V53" s="1488">
        <v>0</v>
      </c>
      <c r="W53" s="1488">
        <v>0</v>
      </c>
      <c r="X53" s="1488">
        <v>0</v>
      </c>
      <c r="Y53" s="1008">
        <f t="shared" si="13"/>
        <v>0</v>
      </c>
      <c r="Z53" s="1494"/>
      <c r="AA53" s="1494"/>
      <c r="AB53" s="1019"/>
    </row>
    <row r="54" spans="1:29" ht="31">
      <c r="A54" s="1040"/>
      <c r="B54" s="1016"/>
      <c r="C54" s="541" t="s">
        <v>216</v>
      </c>
      <c r="D54" s="521"/>
      <c r="E54" s="521"/>
      <c r="F54" s="1484" t="s">
        <v>217</v>
      </c>
      <c r="G54" s="538"/>
      <c r="H54" s="1488">
        <v>0</v>
      </c>
      <c r="I54" s="1488">
        <v>0</v>
      </c>
      <c r="J54" s="1488">
        <v>0</v>
      </c>
      <c r="K54" s="1488">
        <v>0</v>
      </c>
      <c r="L54" s="1488">
        <v>0</v>
      </c>
      <c r="M54" s="1488">
        <v>0</v>
      </c>
      <c r="N54" s="1488">
        <v>0</v>
      </c>
      <c r="O54" s="1488">
        <v>0</v>
      </c>
      <c r="P54" s="1488">
        <v>0</v>
      </c>
      <c r="Q54" s="1488">
        <v>0</v>
      </c>
      <c r="R54" s="1488">
        <v>0</v>
      </c>
      <c r="S54" s="1488">
        <v>0</v>
      </c>
      <c r="T54" s="1488">
        <v>0</v>
      </c>
      <c r="U54" s="1488">
        <v>0</v>
      </c>
      <c r="V54" s="1488">
        <v>0</v>
      </c>
      <c r="W54" s="1488">
        <v>0</v>
      </c>
      <c r="X54" s="1488">
        <v>0</v>
      </c>
      <c r="Y54" s="526">
        <f t="shared" si="13"/>
        <v>0</v>
      </c>
      <c r="Z54" s="1494"/>
      <c r="AA54" s="1494"/>
      <c r="AB54" s="1019"/>
    </row>
    <row r="55" spans="1:29" ht="18">
      <c r="A55" s="1041" t="s">
        <v>218</v>
      </c>
      <c r="B55" s="1012">
        <f>'3. DEPLOYED LABOR SUMMARY 2'!D25</f>
        <v>0</v>
      </c>
      <c r="C55" s="540" t="s">
        <v>231</v>
      </c>
      <c r="D55" s="515"/>
      <c r="E55" s="515"/>
      <c r="F55" s="1484" t="s">
        <v>219</v>
      </c>
      <c r="G55" s="538"/>
      <c r="H55" s="1488">
        <v>0</v>
      </c>
      <c r="I55" s="1488">
        <v>0</v>
      </c>
      <c r="J55" s="1488">
        <v>0</v>
      </c>
      <c r="K55" s="1488">
        <v>0</v>
      </c>
      <c r="L55" s="1488">
        <v>0</v>
      </c>
      <c r="M55" s="1488">
        <v>0</v>
      </c>
      <c r="N55" s="1488">
        <v>0</v>
      </c>
      <c r="O55" s="1488">
        <v>0</v>
      </c>
      <c r="P55" s="1488">
        <v>0</v>
      </c>
      <c r="Q55" s="1488">
        <v>0</v>
      </c>
      <c r="R55" s="1488">
        <v>0</v>
      </c>
      <c r="S55" s="1488">
        <v>0</v>
      </c>
      <c r="T55" s="1488">
        <v>0</v>
      </c>
      <c r="U55" s="1488">
        <v>0</v>
      </c>
      <c r="V55" s="1488">
        <v>0</v>
      </c>
      <c r="W55" s="1488">
        <v>0</v>
      </c>
      <c r="X55" s="1488">
        <v>0</v>
      </c>
      <c r="Y55" s="526">
        <f>H55</f>
        <v>0</v>
      </c>
      <c r="Z55" s="1494"/>
      <c r="AA55" s="1494"/>
      <c r="AB55" s="1019"/>
    </row>
    <row r="56" spans="1:29" ht="53">
      <c r="A56" s="1039"/>
      <c r="B56" s="1013"/>
      <c r="C56" s="540" t="s">
        <v>220</v>
      </c>
      <c r="D56" s="515"/>
      <c r="E56" s="515"/>
      <c r="F56" s="1485" t="s">
        <v>221</v>
      </c>
      <c r="G56" s="1492">
        <v>0.72499999999999998</v>
      </c>
      <c r="H56" s="1489"/>
      <c r="I56" s="1489"/>
      <c r="J56" s="1489"/>
      <c r="K56" s="1489"/>
      <c r="L56" s="1489"/>
      <c r="M56" s="1489"/>
      <c r="N56" s="1489"/>
      <c r="O56" s="1489"/>
      <c r="P56" s="1489"/>
      <c r="Q56" s="1489"/>
      <c r="R56" s="1489"/>
      <c r="S56" s="1489"/>
      <c r="T56" s="1489"/>
      <c r="U56" s="1489"/>
      <c r="V56" s="1490"/>
      <c r="W56" s="1490"/>
      <c r="X56" s="1490"/>
      <c r="Y56" s="526">
        <f>(G56*H56)+(I56*G56)+(J56*G56)+(K56*G56)+(L56*G56)+(M56*G56)+(N56*G56)+(O56*G56)+(P56*G56)+(Q56*G56)+(R56*G56)+(S56*G56)+(T56*G56)+(U56*G56)+(V56*G56)+(W56*G56)+(X56*G56)</f>
        <v>0</v>
      </c>
      <c r="Z56" s="1494"/>
      <c r="AA56" s="1494"/>
      <c r="AB56" s="1019"/>
    </row>
    <row r="57" spans="1:29" ht="18">
      <c r="A57" s="1039"/>
      <c r="B57" s="1013"/>
      <c r="C57" s="540" t="s">
        <v>222</v>
      </c>
      <c r="D57" s="515"/>
      <c r="E57" s="515"/>
      <c r="F57" s="1484" t="s">
        <v>219</v>
      </c>
      <c r="G57" s="538"/>
      <c r="H57" s="1488">
        <v>0</v>
      </c>
      <c r="I57" s="1488">
        <v>0</v>
      </c>
      <c r="J57" s="1488">
        <v>0</v>
      </c>
      <c r="K57" s="1488">
        <v>0</v>
      </c>
      <c r="L57" s="1488">
        <v>0</v>
      </c>
      <c r="M57" s="1488">
        <v>0</v>
      </c>
      <c r="N57" s="1488">
        <v>0</v>
      </c>
      <c r="O57" s="1488">
        <v>0</v>
      </c>
      <c r="P57" s="1488">
        <v>0</v>
      </c>
      <c r="Q57" s="1488">
        <v>0</v>
      </c>
      <c r="R57" s="1488">
        <v>0</v>
      </c>
      <c r="S57" s="1488">
        <v>0</v>
      </c>
      <c r="T57" s="1488">
        <v>0</v>
      </c>
      <c r="U57" s="1488">
        <v>0</v>
      </c>
      <c r="V57" s="1488">
        <v>0</v>
      </c>
      <c r="W57" s="1488">
        <v>0</v>
      </c>
      <c r="X57" s="1488">
        <v>0</v>
      </c>
      <c r="Y57" s="526">
        <f t="shared" ref="Y57:Y59" si="14">SUM(H57:X57)</f>
        <v>0</v>
      </c>
      <c r="Z57" s="1494"/>
      <c r="AA57" s="1494"/>
      <c r="AB57" s="1019"/>
    </row>
    <row r="58" spans="1:29" ht="18">
      <c r="A58" s="1039"/>
      <c r="B58" s="1013"/>
      <c r="C58" s="540" t="s">
        <v>74</v>
      </c>
      <c r="D58" s="515"/>
      <c r="E58" s="515"/>
      <c r="F58" s="1484" t="s">
        <v>219</v>
      </c>
      <c r="G58" s="538"/>
      <c r="H58" s="1488">
        <v>0</v>
      </c>
      <c r="I58" s="1488">
        <v>0</v>
      </c>
      <c r="J58" s="1488">
        <v>0</v>
      </c>
      <c r="K58" s="1488">
        <v>0</v>
      </c>
      <c r="L58" s="1488">
        <v>0</v>
      </c>
      <c r="M58" s="1488">
        <v>0</v>
      </c>
      <c r="N58" s="1488">
        <v>0</v>
      </c>
      <c r="O58" s="1488">
        <v>0</v>
      </c>
      <c r="P58" s="1488">
        <v>0</v>
      </c>
      <c r="Q58" s="1488">
        <v>0</v>
      </c>
      <c r="R58" s="1488">
        <v>0</v>
      </c>
      <c r="S58" s="1488">
        <v>0</v>
      </c>
      <c r="T58" s="1488">
        <v>0</v>
      </c>
      <c r="U58" s="1488">
        <v>0</v>
      </c>
      <c r="V58" s="1488">
        <v>0</v>
      </c>
      <c r="W58" s="1488">
        <v>0</v>
      </c>
      <c r="X58" s="1488">
        <v>0</v>
      </c>
      <c r="Y58" s="526">
        <f t="shared" si="14"/>
        <v>0</v>
      </c>
      <c r="Z58" s="1494"/>
      <c r="AA58" s="1494"/>
      <c r="AB58" s="1019"/>
    </row>
    <row r="59" spans="1:29" ht="30.5" customHeight="1">
      <c r="A59" s="1039"/>
      <c r="B59" s="1013"/>
      <c r="C59" s="541" t="s">
        <v>223</v>
      </c>
      <c r="D59" s="515"/>
      <c r="E59" s="515"/>
      <c r="F59" s="1483"/>
      <c r="G59" s="538"/>
      <c r="H59" s="1488">
        <v>0</v>
      </c>
      <c r="I59" s="1488">
        <v>0</v>
      </c>
      <c r="J59" s="1488">
        <v>0</v>
      </c>
      <c r="K59" s="1488">
        <v>0</v>
      </c>
      <c r="L59" s="1488">
        <v>0</v>
      </c>
      <c r="M59" s="1488">
        <v>0</v>
      </c>
      <c r="N59" s="1488">
        <v>0</v>
      </c>
      <c r="O59" s="1488">
        <v>0</v>
      </c>
      <c r="P59" s="1488">
        <v>0</v>
      </c>
      <c r="Q59" s="1488">
        <v>0</v>
      </c>
      <c r="R59" s="1488">
        <v>0</v>
      </c>
      <c r="S59" s="1488">
        <v>0</v>
      </c>
      <c r="T59" s="1488">
        <v>0</v>
      </c>
      <c r="U59" s="1488">
        <v>0</v>
      </c>
      <c r="V59" s="1488">
        <v>0</v>
      </c>
      <c r="W59" s="1488">
        <v>0</v>
      </c>
      <c r="X59" s="1488">
        <v>0</v>
      </c>
      <c r="Y59" s="526">
        <f t="shared" si="14"/>
        <v>0</v>
      </c>
      <c r="Z59" s="1494"/>
      <c r="AA59" s="1494"/>
      <c r="AB59" s="1019"/>
    </row>
    <row r="60" spans="1:29" ht="35" customHeight="1" thickBot="1">
      <c r="A60" s="1042"/>
      <c r="B60" s="1014"/>
      <c r="C60" s="542" t="s">
        <v>223</v>
      </c>
      <c r="D60" s="518"/>
      <c r="E60" s="518"/>
      <c r="F60" s="1486"/>
      <c r="G60" s="539"/>
      <c r="H60" s="1491">
        <v>0</v>
      </c>
      <c r="I60" s="1491">
        <v>0</v>
      </c>
      <c r="J60" s="1491">
        <v>0</v>
      </c>
      <c r="K60" s="1491">
        <v>0</v>
      </c>
      <c r="L60" s="1491">
        <v>0</v>
      </c>
      <c r="M60" s="1491">
        <v>0</v>
      </c>
      <c r="N60" s="1491">
        <v>0</v>
      </c>
      <c r="O60" s="1491">
        <v>0</v>
      </c>
      <c r="P60" s="1491">
        <v>0</v>
      </c>
      <c r="Q60" s="1491">
        <v>0</v>
      </c>
      <c r="R60" s="1491">
        <v>0</v>
      </c>
      <c r="S60" s="1491">
        <v>0</v>
      </c>
      <c r="T60" s="1491">
        <v>0</v>
      </c>
      <c r="U60" s="1491">
        <v>0</v>
      </c>
      <c r="V60" s="1491">
        <v>0</v>
      </c>
      <c r="W60" s="1491">
        <v>0</v>
      </c>
      <c r="X60" s="1491">
        <v>0</v>
      </c>
      <c r="Y60" s="527">
        <f>SUM(H60:X60)</f>
        <v>0</v>
      </c>
      <c r="Z60" s="1495"/>
      <c r="AA60" s="1495"/>
      <c r="AB60" s="1020"/>
    </row>
    <row r="61" spans="1:29" ht="18">
      <c r="A61" s="1038" t="s">
        <v>215</v>
      </c>
      <c r="B61" s="1015">
        <f>'3. DEPLOYED LABOR SUMMARY 2'!D28</f>
        <v>0</v>
      </c>
      <c r="C61" s="1036" t="s">
        <v>224</v>
      </c>
      <c r="D61" s="516"/>
      <c r="E61" s="516"/>
      <c r="F61" s="1475" t="s">
        <v>225</v>
      </c>
      <c r="G61" s="537"/>
      <c r="H61" s="517">
        <v>0</v>
      </c>
      <c r="I61" s="517">
        <v>0</v>
      </c>
      <c r="J61" s="517">
        <v>0</v>
      </c>
      <c r="K61" s="517">
        <v>0</v>
      </c>
      <c r="L61" s="517">
        <v>0</v>
      </c>
      <c r="M61" s="517">
        <v>0</v>
      </c>
      <c r="N61" s="517">
        <v>0</v>
      </c>
      <c r="O61" s="517">
        <v>0</v>
      </c>
      <c r="P61" s="517">
        <v>0</v>
      </c>
      <c r="Q61" s="517">
        <v>0</v>
      </c>
      <c r="R61" s="517">
        <v>0</v>
      </c>
      <c r="S61" s="517">
        <v>0</v>
      </c>
      <c r="T61" s="517">
        <v>0</v>
      </c>
      <c r="U61" s="517">
        <v>0</v>
      </c>
      <c r="V61" s="517">
        <v>0</v>
      </c>
      <c r="W61" s="517">
        <v>0</v>
      </c>
      <c r="X61" s="517">
        <v>0</v>
      </c>
      <c r="Y61" s="1006">
        <f>SUM(H61:X65)</f>
        <v>0</v>
      </c>
      <c r="Z61" s="1021">
        <v>0</v>
      </c>
      <c r="AA61" s="1021">
        <v>0</v>
      </c>
      <c r="AB61" s="1018">
        <f t="shared" ref="AB61" si="15">SUM(Y61+Y62+Y63+Y64+Y65+Y66+Y67+Y68+Y69+Y70+Y71+Y72)</f>
        <v>0</v>
      </c>
    </row>
    <row r="62" spans="1:29" ht="18">
      <c r="A62" s="1039"/>
      <c r="B62" s="1013"/>
      <c r="C62" s="1037"/>
      <c r="D62" s="515"/>
      <c r="E62" s="515"/>
      <c r="F62" s="1476" t="s">
        <v>226</v>
      </c>
      <c r="G62" s="538"/>
      <c r="H62" s="513">
        <v>0</v>
      </c>
      <c r="I62" s="513">
        <v>0</v>
      </c>
      <c r="J62" s="513">
        <v>0</v>
      </c>
      <c r="K62" s="513">
        <v>0</v>
      </c>
      <c r="L62" s="513">
        <v>0</v>
      </c>
      <c r="M62" s="513">
        <v>0</v>
      </c>
      <c r="N62" s="513">
        <v>0</v>
      </c>
      <c r="O62" s="513">
        <v>0</v>
      </c>
      <c r="P62" s="513">
        <v>0</v>
      </c>
      <c r="Q62" s="513">
        <v>0</v>
      </c>
      <c r="R62" s="513">
        <v>0</v>
      </c>
      <c r="S62" s="513">
        <v>0</v>
      </c>
      <c r="T62" s="513">
        <v>0</v>
      </c>
      <c r="U62" s="513">
        <v>0</v>
      </c>
      <c r="V62" s="513">
        <v>0</v>
      </c>
      <c r="W62" s="513">
        <v>0</v>
      </c>
      <c r="X62" s="513">
        <v>0</v>
      </c>
      <c r="Y62" s="1007">
        <f t="shared" ref="Y62:Y66" si="16">SUM(H62:X62)</f>
        <v>0</v>
      </c>
      <c r="Z62" s="1022"/>
      <c r="AA62" s="1022"/>
      <c r="AB62" s="1019"/>
    </row>
    <row r="63" spans="1:29" ht="18">
      <c r="A63" s="1039"/>
      <c r="B63" s="1013"/>
      <c r="C63" s="1037"/>
      <c r="D63" s="515"/>
      <c r="E63" s="515"/>
      <c r="F63" s="1476" t="s">
        <v>227</v>
      </c>
      <c r="G63" s="538"/>
      <c r="H63" s="513">
        <v>0</v>
      </c>
      <c r="I63" s="513">
        <v>0</v>
      </c>
      <c r="J63" s="513">
        <v>0</v>
      </c>
      <c r="K63" s="513">
        <v>0</v>
      </c>
      <c r="L63" s="513">
        <v>0</v>
      </c>
      <c r="M63" s="513">
        <v>0</v>
      </c>
      <c r="N63" s="513">
        <v>0</v>
      </c>
      <c r="O63" s="513">
        <v>0</v>
      </c>
      <c r="P63" s="513">
        <v>0</v>
      </c>
      <c r="Q63" s="513">
        <v>0</v>
      </c>
      <c r="R63" s="513">
        <v>0</v>
      </c>
      <c r="S63" s="513">
        <v>0</v>
      </c>
      <c r="T63" s="513">
        <v>0</v>
      </c>
      <c r="U63" s="513">
        <v>0</v>
      </c>
      <c r="V63" s="513">
        <v>0</v>
      </c>
      <c r="W63" s="513">
        <v>0</v>
      </c>
      <c r="X63" s="513">
        <v>0</v>
      </c>
      <c r="Y63" s="1007">
        <f t="shared" si="16"/>
        <v>0</v>
      </c>
      <c r="Z63" s="1022"/>
      <c r="AA63" s="1022"/>
      <c r="AB63" s="1019"/>
    </row>
    <row r="64" spans="1:29" ht="18">
      <c r="A64" s="1039"/>
      <c r="B64" s="1013"/>
      <c r="C64" s="1037"/>
      <c r="D64" s="515"/>
      <c r="E64" s="515"/>
      <c r="F64" s="1476" t="s">
        <v>228</v>
      </c>
      <c r="G64" s="538"/>
      <c r="H64" s="513">
        <v>0</v>
      </c>
      <c r="I64" s="513">
        <v>0</v>
      </c>
      <c r="J64" s="513">
        <v>0</v>
      </c>
      <c r="K64" s="513">
        <v>0</v>
      </c>
      <c r="L64" s="513">
        <v>0</v>
      </c>
      <c r="M64" s="513">
        <v>0</v>
      </c>
      <c r="N64" s="513">
        <v>0</v>
      </c>
      <c r="O64" s="513">
        <v>0</v>
      </c>
      <c r="P64" s="513">
        <v>0</v>
      </c>
      <c r="Q64" s="513">
        <v>0</v>
      </c>
      <c r="R64" s="513">
        <v>0</v>
      </c>
      <c r="S64" s="513">
        <v>0</v>
      </c>
      <c r="T64" s="513">
        <v>0</v>
      </c>
      <c r="U64" s="513">
        <v>0</v>
      </c>
      <c r="V64" s="513">
        <v>0</v>
      </c>
      <c r="W64" s="513">
        <v>0</v>
      </c>
      <c r="X64" s="513">
        <v>0</v>
      </c>
      <c r="Y64" s="1007">
        <f t="shared" si="16"/>
        <v>0</v>
      </c>
      <c r="Z64" s="1022"/>
      <c r="AA64" s="1022"/>
      <c r="AB64" s="1019"/>
    </row>
    <row r="65" spans="1:28" ht="18">
      <c r="A65" s="1039"/>
      <c r="B65" s="1013"/>
      <c r="C65" s="1037"/>
      <c r="D65" s="515"/>
      <c r="E65" s="515"/>
      <c r="F65" s="1476" t="s">
        <v>229</v>
      </c>
      <c r="G65" s="538"/>
      <c r="H65" s="513">
        <v>0</v>
      </c>
      <c r="I65" s="513">
        <v>0</v>
      </c>
      <c r="J65" s="513">
        <v>0</v>
      </c>
      <c r="K65" s="513">
        <v>0</v>
      </c>
      <c r="L65" s="513">
        <v>0</v>
      </c>
      <c r="M65" s="513">
        <v>0</v>
      </c>
      <c r="N65" s="513">
        <v>0</v>
      </c>
      <c r="O65" s="513">
        <v>0</v>
      </c>
      <c r="P65" s="513">
        <v>0</v>
      </c>
      <c r="Q65" s="513">
        <v>0</v>
      </c>
      <c r="R65" s="513">
        <v>0</v>
      </c>
      <c r="S65" s="513">
        <v>0</v>
      </c>
      <c r="T65" s="513">
        <v>0</v>
      </c>
      <c r="U65" s="513">
        <v>0</v>
      </c>
      <c r="V65" s="513">
        <v>0</v>
      </c>
      <c r="W65" s="513">
        <v>0</v>
      </c>
      <c r="X65" s="513">
        <v>0</v>
      </c>
      <c r="Y65" s="1008">
        <f t="shared" si="16"/>
        <v>0</v>
      </c>
      <c r="Z65" s="1022"/>
      <c r="AA65" s="1022"/>
      <c r="AB65" s="1019"/>
    </row>
    <row r="66" spans="1:28" ht="31">
      <c r="A66" s="1040"/>
      <c r="B66" s="1016"/>
      <c r="C66" s="541" t="s">
        <v>216</v>
      </c>
      <c r="D66" s="521"/>
      <c r="E66" s="521"/>
      <c r="F66" s="1477" t="s">
        <v>217</v>
      </c>
      <c r="G66" s="538"/>
      <c r="H66" s="513">
        <v>0</v>
      </c>
      <c r="I66" s="513">
        <v>0</v>
      </c>
      <c r="J66" s="513">
        <v>0</v>
      </c>
      <c r="K66" s="513">
        <v>0</v>
      </c>
      <c r="L66" s="513">
        <v>0</v>
      </c>
      <c r="M66" s="513">
        <v>0</v>
      </c>
      <c r="N66" s="513">
        <v>0</v>
      </c>
      <c r="O66" s="513">
        <v>0</v>
      </c>
      <c r="P66" s="513">
        <v>0</v>
      </c>
      <c r="Q66" s="513">
        <v>0</v>
      </c>
      <c r="R66" s="513">
        <v>0</v>
      </c>
      <c r="S66" s="513">
        <v>0</v>
      </c>
      <c r="T66" s="513">
        <v>0</v>
      </c>
      <c r="U66" s="513">
        <v>0</v>
      </c>
      <c r="V66" s="513">
        <v>0</v>
      </c>
      <c r="W66" s="513">
        <v>0</v>
      </c>
      <c r="X66" s="513">
        <v>0</v>
      </c>
      <c r="Y66" s="526">
        <f t="shared" si="16"/>
        <v>0</v>
      </c>
      <c r="Z66" s="1022"/>
      <c r="AA66" s="1022"/>
      <c r="AB66" s="1019"/>
    </row>
    <row r="67" spans="1:28" ht="18">
      <c r="A67" s="1041" t="s">
        <v>218</v>
      </c>
      <c r="B67" s="1012">
        <f>'3. DEPLOYED LABOR SUMMARY 2'!D29</f>
        <v>0</v>
      </c>
      <c r="C67" s="540" t="s">
        <v>231</v>
      </c>
      <c r="D67" s="515"/>
      <c r="E67" s="515"/>
      <c r="F67" s="1477" t="s">
        <v>219</v>
      </c>
      <c r="G67" s="538"/>
      <c r="H67" s="513">
        <v>0</v>
      </c>
      <c r="I67" s="513"/>
      <c r="J67" s="513"/>
      <c r="K67" s="513"/>
      <c r="L67" s="513"/>
      <c r="M67" s="513"/>
      <c r="N67" s="513"/>
      <c r="O67" s="513"/>
      <c r="P67" s="513"/>
      <c r="Q67" s="513"/>
      <c r="R67" s="513"/>
      <c r="S67" s="513"/>
      <c r="T67" s="513"/>
      <c r="U67" s="513"/>
      <c r="V67" s="1480"/>
      <c r="W67" s="1480"/>
      <c r="X67" s="1480"/>
      <c r="Y67" s="526">
        <f>H67</f>
        <v>0</v>
      </c>
      <c r="Z67" s="1022"/>
      <c r="AA67" s="1022"/>
      <c r="AB67" s="1019"/>
    </row>
    <row r="68" spans="1:28" ht="53">
      <c r="A68" s="1039"/>
      <c r="B68" s="1013"/>
      <c r="C68" s="540" t="s">
        <v>220</v>
      </c>
      <c r="D68" s="515"/>
      <c r="E68" s="515"/>
      <c r="F68" s="1478" t="s">
        <v>221</v>
      </c>
      <c r="G68" s="1481">
        <v>0.72499999999999998</v>
      </c>
      <c r="H68" s="529"/>
      <c r="I68" s="529"/>
      <c r="J68" s="529"/>
      <c r="K68" s="529"/>
      <c r="L68" s="529"/>
      <c r="M68" s="529"/>
      <c r="N68" s="529"/>
      <c r="O68" s="529"/>
      <c r="P68" s="529"/>
      <c r="Q68" s="529"/>
      <c r="R68" s="529"/>
      <c r="S68" s="529"/>
      <c r="T68" s="529"/>
      <c r="U68" s="529"/>
      <c r="V68" s="545"/>
      <c r="W68" s="545"/>
      <c r="X68" s="545"/>
      <c r="Y68" s="526">
        <f>(G68*H68)+(I68*G68)+(J68*G68)+(K68*G68)+(L68*G68)+(M68*G68)+(N68*G68)+(O68*G68)+(P68*G68)+(Q68*G68)+(R68*G68)+(S68*G68)+(T68*G68)+(U68*G68)+(V68*G68)+(W68*G68)+(X68*G68)</f>
        <v>0</v>
      </c>
      <c r="Z68" s="1022"/>
      <c r="AA68" s="1022"/>
      <c r="AB68" s="1019"/>
    </row>
    <row r="69" spans="1:28" ht="18">
      <c r="A69" s="1039"/>
      <c r="B69" s="1013"/>
      <c r="C69" s="540" t="s">
        <v>222</v>
      </c>
      <c r="D69" s="515"/>
      <c r="E69" s="515"/>
      <c r="F69" s="1477" t="s">
        <v>219</v>
      </c>
      <c r="G69" s="538"/>
      <c r="H69" s="513">
        <v>0</v>
      </c>
      <c r="I69" s="513">
        <v>0</v>
      </c>
      <c r="J69" s="513">
        <v>0</v>
      </c>
      <c r="K69" s="513">
        <v>0</v>
      </c>
      <c r="L69" s="513">
        <v>0</v>
      </c>
      <c r="M69" s="513">
        <v>0</v>
      </c>
      <c r="N69" s="513">
        <v>0</v>
      </c>
      <c r="O69" s="513">
        <v>0</v>
      </c>
      <c r="P69" s="513">
        <v>0</v>
      </c>
      <c r="Q69" s="513">
        <v>0</v>
      </c>
      <c r="R69" s="513">
        <v>0</v>
      </c>
      <c r="S69" s="513">
        <v>0</v>
      </c>
      <c r="T69" s="513">
        <v>0</v>
      </c>
      <c r="U69" s="513">
        <v>0</v>
      </c>
      <c r="V69" s="513">
        <v>0</v>
      </c>
      <c r="W69" s="513">
        <v>0</v>
      </c>
      <c r="X69" s="513">
        <v>0</v>
      </c>
      <c r="Y69" s="526">
        <f t="shared" ref="Y69:Y71" si="17">SUM(H69:X69)</f>
        <v>0</v>
      </c>
      <c r="Z69" s="1022"/>
      <c r="AA69" s="1022"/>
      <c r="AB69" s="1019"/>
    </row>
    <row r="70" spans="1:28" ht="18">
      <c r="A70" s="1039"/>
      <c r="B70" s="1013"/>
      <c r="C70" s="540" t="s">
        <v>74</v>
      </c>
      <c r="D70" s="515"/>
      <c r="E70" s="515"/>
      <c r="F70" s="1477" t="s">
        <v>219</v>
      </c>
      <c r="G70" s="538"/>
      <c r="H70" s="513">
        <v>0</v>
      </c>
      <c r="I70" s="513">
        <v>0</v>
      </c>
      <c r="J70" s="513">
        <v>0</v>
      </c>
      <c r="K70" s="513">
        <v>0</v>
      </c>
      <c r="L70" s="513">
        <v>0</v>
      </c>
      <c r="M70" s="513">
        <v>0</v>
      </c>
      <c r="N70" s="513">
        <v>0</v>
      </c>
      <c r="O70" s="513">
        <v>0</v>
      </c>
      <c r="P70" s="513">
        <v>0</v>
      </c>
      <c r="Q70" s="513">
        <v>0</v>
      </c>
      <c r="R70" s="513">
        <v>0</v>
      </c>
      <c r="S70" s="513">
        <v>0</v>
      </c>
      <c r="T70" s="513">
        <v>0</v>
      </c>
      <c r="U70" s="513">
        <v>0</v>
      </c>
      <c r="V70" s="513">
        <v>0</v>
      </c>
      <c r="W70" s="513">
        <v>0</v>
      </c>
      <c r="X70" s="513">
        <v>0</v>
      </c>
      <c r="Y70" s="526">
        <f t="shared" si="17"/>
        <v>0</v>
      </c>
      <c r="Z70" s="1022"/>
      <c r="AA70" s="1022"/>
      <c r="AB70" s="1019"/>
    </row>
    <row r="71" spans="1:28" ht="33" customHeight="1">
      <c r="A71" s="1039"/>
      <c r="B71" s="1013"/>
      <c r="C71" s="541" t="s">
        <v>223</v>
      </c>
      <c r="D71" s="515"/>
      <c r="E71" s="515"/>
      <c r="F71" s="1476"/>
      <c r="G71" s="538"/>
      <c r="H71" s="513">
        <v>0</v>
      </c>
      <c r="I71" s="513">
        <v>0</v>
      </c>
      <c r="J71" s="513">
        <v>0</v>
      </c>
      <c r="K71" s="513">
        <v>0</v>
      </c>
      <c r="L71" s="513">
        <v>0</v>
      </c>
      <c r="M71" s="513">
        <v>0</v>
      </c>
      <c r="N71" s="513">
        <v>0</v>
      </c>
      <c r="O71" s="513">
        <v>0</v>
      </c>
      <c r="P71" s="513">
        <v>0</v>
      </c>
      <c r="Q71" s="513">
        <v>0</v>
      </c>
      <c r="R71" s="513">
        <v>0</v>
      </c>
      <c r="S71" s="513">
        <v>0</v>
      </c>
      <c r="T71" s="513">
        <v>0</v>
      </c>
      <c r="U71" s="513">
        <v>0</v>
      </c>
      <c r="V71" s="513">
        <v>0</v>
      </c>
      <c r="W71" s="513">
        <v>0</v>
      </c>
      <c r="X71" s="513">
        <v>0</v>
      </c>
      <c r="Y71" s="526">
        <f t="shared" si="17"/>
        <v>0</v>
      </c>
      <c r="Z71" s="1022"/>
      <c r="AA71" s="1022"/>
      <c r="AB71" s="1019"/>
    </row>
    <row r="72" spans="1:28" ht="36" customHeight="1" thickBot="1">
      <c r="A72" s="1042"/>
      <c r="B72" s="1014"/>
      <c r="C72" s="542" t="s">
        <v>223</v>
      </c>
      <c r="D72" s="518"/>
      <c r="E72" s="518"/>
      <c r="F72" s="1479"/>
      <c r="G72" s="539"/>
      <c r="H72" s="519">
        <v>0</v>
      </c>
      <c r="I72" s="519">
        <v>0</v>
      </c>
      <c r="J72" s="519">
        <v>0</v>
      </c>
      <c r="K72" s="519">
        <v>0</v>
      </c>
      <c r="L72" s="519">
        <v>0</v>
      </c>
      <c r="M72" s="519">
        <v>0</v>
      </c>
      <c r="N72" s="519">
        <v>0</v>
      </c>
      <c r="O72" s="519">
        <v>0</v>
      </c>
      <c r="P72" s="519">
        <v>0</v>
      </c>
      <c r="Q72" s="519">
        <v>0</v>
      </c>
      <c r="R72" s="519">
        <v>0</v>
      </c>
      <c r="S72" s="519">
        <v>0</v>
      </c>
      <c r="T72" s="519">
        <v>0</v>
      </c>
      <c r="U72" s="519">
        <v>0</v>
      </c>
      <c r="V72" s="519">
        <v>0</v>
      </c>
      <c r="W72" s="519">
        <v>0</v>
      </c>
      <c r="X72" s="519">
        <v>0</v>
      </c>
      <c r="Y72" s="527">
        <f>SUM(H72:X72)</f>
        <v>0</v>
      </c>
      <c r="Z72" s="1023"/>
      <c r="AA72" s="1023"/>
      <c r="AB72" s="1020"/>
    </row>
    <row r="73" spans="1:28" ht="18">
      <c r="A73" s="1038" t="s">
        <v>215</v>
      </c>
      <c r="B73" s="1015">
        <f>'3. DEPLOYED LABOR SUMMARY 2'!D32</f>
        <v>0</v>
      </c>
      <c r="C73" s="1036" t="s">
        <v>224</v>
      </c>
      <c r="D73" s="516"/>
      <c r="E73" s="516"/>
      <c r="F73" s="1482" t="s">
        <v>225</v>
      </c>
      <c r="G73" s="537"/>
      <c r="H73" s="1487">
        <v>0</v>
      </c>
      <c r="I73" s="1487">
        <v>0</v>
      </c>
      <c r="J73" s="1487">
        <v>0</v>
      </c>
      <c r="K73" s="1487">
        <v>0</v>
      </c>
      <c r="L73" s="1487">
        <v>0</v>
      </c>
      <c r="M73" s="1487">
        <v>0</v>
      </c>
      <c r="N73" s="1487">
        <v>0</v>
      </c>
      <c r="O73" s="1487">
        <v>0</v>
      </c>
      <c r="P73" s="1487">
        <v>0</v>
      </c>
      <c r="Q73" s="1487">
        <v>0</v>
      </c>
      <c r="R73" s="1487">
        <v>0</v>
      </c>
      <c r="S73" s="1487">
        <v>0</v>
      </c>
      <c r="T73" s="1487">
        <v>0</v>
      </c>
      <c r="U73" s="1487">
        <v>0</v>
      </c>
      <c r="V73" s="1487">
        <v>0</v>
      </c>
      <c r="W73" s="1487">
        <v>0</v>
      </c>
      <c r="X73" s="1487">
        <v>0</v>
      </c>
      <c r="Y73" s="1006">
        <f>SUM(H73:X77)</f>
        <v>0</v>
      </c>
      <c r="Z73" s="1493">
        <v>0</v>
      </c>
      <c r="AA73" s="1493">
        <v>0</v>
      </c>
      <c r="AB73" s="1018">
        <f t="shared" ref="AB73" si="18">SUM(Y73+Y74+Y75+Y76+Y77+Y78+Y79+Y80+Y81+Y82+Y83+Y84)</f>
        <v>0</v>
      </c>
    </row>
    <row r="74" spans="1:28" ht="18">
      <c r="A74" s="1039"/>
      <c r="B74" s="1013"/>
      <c r="C74" s="1037"/>
      <c r="D74" s="515"/>
      <c r="E74" s="515"/>
      <c r="F74" s="1483" t="s">
        <v>226</v>
      </c>
      <c r="G74" s="538"/>
      <c r="H74" s="1488">
        <v>0</v>
      </c>
      <c r="I74" s="1488">
        <v>0</v>
      </c>
      <c r="J74" s="1488">
        <v>0</v>
      </c>
      <c r="K74" s="1488">
        <v>0</v>
      </c>
      <c r="L74" s="1488">
        <v>0</v>
      </c>
      <c r="M74" s="1488">
        <v>0</v>
      </c>
      <c r="N74" s="1488">
        <v>0</v>
      </c>
      <c r="O74" s="1488">
        <v>0</v>
      </c>
      <c r="P74" s="1488">
        <v>0</v>
      </c>
      <c r="Q74" s="1488">
        <v>0</v>
      </c>
      <c r="R74" s="1488">
        <v>0</v>
      </c>
      <c r="S74" s="1488">
        <v>0</v>
      </c>
      <c r="T74" s="1488">
        <v>0</v>
      </c>
      <c r="U74" s="1488">
        <v>0</v>
      </c>
      <c r="V74" s="1488">
        <v>0</v>
      </c>
      <c r="W74" s="1488">
        <v>0</v>
      </c>
      <c r="X74" s="1488">
        <v>0</v>
      </c>
      <c r="Y74" s="1007">
        <f t="shared" ref="Y74:Y78" si="19">SUM(H74:X74)</f>
        <v>0</v>
      </c>
      <c r="Z74" s="1494"/>
      <c r="AA74" s="1494"/>
      <c r="AB74" s="1019"/>
    </row>
    <row r="75" spans="1:28" ht="18">
      <c r="A75" s="1039"/>
      <c r="B75" s="1013"/>
      <c r="C75" s="1037"/>
      <c r="D75" s="515"/>
      <c r="E75" s="515"/>
      <c r="F75" s="1483" t="s">
        <v>227</v>
      </c>
      <c r="G75" s="538"/>
      <c r="H75" s="1488">
        <v>0</v>
      </c>
      <c r="I75" s="1488">
        <v>0</v>
      </c>
      <c r="J75" s="1488">
        <v>0</v>
      </c>
      <c r="K75" s="1488">
        <v>0</v>
      </c>
      <c r="L75" s="1488">
        <v>0</v>
      </c>
      <c r="M75" s="1488">
        <v>0</v>
      </c>
      <c r="N75" s="1488">
        <v>0</v>
      </c>
      <c r="O75" s="1488">
        <v>0</v>
      </c>
      <c r="P75" s="1488">
        <v>0</v>
      </c>
      <c r="Q75" s="1488">
        <v>0</v>
      </c>
      <c r="R75" s="1488">
        <v>0</v>
      </c>
      <c r="S75" s="1488">
        <v>0</v>
      </c>
      <c r="T75" s="1488">
        <v>0</v>
      </c>
      <c r="U75" s="1488">
        <v>0</v>
      </c>
      <c r="V75" s="1488">
        <v>0</v>
      </c>
      <c r="W75" s="1488">
        <v>0</v>
      </c>
      <c r="X75" s="1488">
        <v>0</v>
      </c>
      <c r="Y75" s="1007">
        <f t="shared" si="19"/>
        <v>0</v>
      </c>
      <c r="Z75" s="1494"/>
      <c r="AA75" s="1494"/>
      <c r="AB75" s="1019"/>
    </row>
    <row r="76" spans="1:28" ht="18">
      <c r="A76" s="1039"/>
      <c r="B76" s="1013"/>
      <c r="C76" s="1037"/>
      <c r="D76" s="515"/>
      <c r="E76" s="515"/>
      <c r="F76" s="1483" t="s">
        <v>228</v>
      </c>
      <c r="G76" s="538"/>
      <c r="H76" s="1488">
        <v>0</v>
      </c>
      <c r="I76" s="1488">
        <v>0</v>
      </c>
      <c r="J76" s="1488">
        <v>0</v>
      </c>
      <c r="K76" s="1488">
        <v>0</v>
      </c>
      <c r="L76" s="1488">
        <v>0</v>
      </c>
      <c r="M76" s="1488">
        <v>0</v>
      </c>
      <c r="N76" s="1488">
        <v>0</v>
      </c>
      <c r="O76" s="1488">
        <v>0</v>
      </c>
      <c r="P76" s="1488">
        <v>0</v>
      </c>
      <c r="Q76" s="1488">
        <v>0</v>
      </c>
      <c r="R76" s="1488">
        <v>0</v>
      </c>
      <c r="S76" s="1488">
        <v>0</v>
      </c>
      <c r="T76" s="1488">
        <v>0</v>
      </c>
      <c r="U76" s="1488">
        <v>0</v>
      </c>
      <c r="V76" s="1488">
        <v>0</v>
      </c>
      <c r="W76" s="1488">
        <v>0</v>
      </c>
      <c r="X76" s="1488">
        <v>0</v>
      </c>
      <c r="Y76" s="1007">
        <f t="shared" si="19"/>
        <v>0</v>
      </c>
      <c r="Z76" s="1494"/>
      <c r="AA76" s="1494"/>
      <c r="AB76" s="1019"/>
    </row>
    <row r="77" spans="1:28" ht="18">
      <c r="A77" s="1039"/>
      <c r="B77" s="1013"/>
      <c r="C77" s="1037"/>
      <c r="D77" s="515"/>
      <c r="E77" s="515"/>
      <c r="F77" s="1483" t="s">
        <v>229</v>
      </c>
      <c r="G77" s="538"/>
      <c r="H77" s="1488">
        <v>0</v>
      </c>
      <c r="I77" s="1488">
        <v>0</v>
      </c>
      <c r="J77" s="1488">
        <v>0</v>
      </c>
      <c r="K77" s="1488">
        <v>0</v>
      </c>
      <c r="L77" s="1488">
        <v>0</v>
      </c>
      <c r="M77" s="1488">
        <v>0</v>
      </c>
      <c r="N77" s="1488">
        <v>0</v>
      </c>
      <c r="O77" s="1488">
        <v>0</v>
      </c>
      <c r="P77" s="1488">
        <v>0</v>
      </c>
      <c r="Q77" s="1488">
        <v>0</v>
      </c>
      <c r="R77" s="1488">
        <v>0</v>
      </c>
      <c r="S77" s="1488">
        <v>0</v>
      </c>
      <c r="T77" s="1488">
        <v>0</v>
      </c>
      <c r="U77" s="1488">
        <v>0</v>
      </c>
      <c r="V77" s="1488">
        <v>0</v>
      </c>
      <c r="W77" s="1488">
        <v>0</v>
      </c>
      <c r="X77" s="1488">
        <v>0</v>
      </c>
      <c r="Y77" s="1008">
        <f t="shared" si="19"/>
        <v>0</v>
      </c>
      <c r="Z77" s="1494"/>
      <c r="AA77" s="1494"/>
      <c r="AB77" s="1019"/>
    </row>
    <row r="78" spans="1:28" ht="31">
      <c r="A78" s="1040"/>
      <c r="B78" s="1016"/>
      <c r="C78" s="541" t="s">
        <v>216</v>
      </c>
      <c r="D78" s="521"/>
      <c r="E78" s="521"/>
      <c r="F78" s="1484" t="s">
        <v>217</v>
      </c>
      <c r="G78" s="538"/>
      <c r="H78" s="1488">
        <v>0</v>
      </c>
      <c r="I78" s="1488">
        <v>0</v>
      </c>
      <c r="J78" s="1488">
        <v>0</v>
      </c>
      <c r="K78" s="1488">
        <v>0</v>
      </c>
      <c r="L78" s="1488">
        <v>0</v>
      </c>
      <c r="M78" s="1488">
        <v>0</v>
      </c>
      <c r="N78" s="1488">
        <v>0</v>
      </c>
      <c r="O78" s="1488">
        <v>0</v>
      </c>
      <c r="P78" s="1488">
        <v>0</v>
      </c>
      <c r="Q78" s="1488">
        <v>0</v>
      </c>
      <c r="R78" s="1488">
        <v>0</v>
      </c>
      <c r="S78" s="1488">
        <v>0</v>
      </c>
      <c r="T78" s="1488">
        <v>0</v>
      </c>
      <c r="U78" s="1488">
        <v>0</v>
      </c>
      <c r="V78" s="1488">
        <v>0</v>
      </c>
      <c r="W78" s="1488">
        <v>0</v>
      </c>
      <c r="X78" s="1488">
        <v>0</v>
      </c>
      <c r="Y78" s="526">
        <f t="shared" si="19"/>
        <v>0</v>
      </c>
      <c r="Z78" s="1494"/>
      <c r="AA78" s="1494"/>
      <c r="AB78" s="1019"/>
    </row>
    <row r="79" spans="1:28" ht="18">
      <c r="A79" s="1041" t="s">
        <v>218</v>
      </c>
      <c r="B79" s="1012">
        <f>'3. DEPLOYED LABOR SUMMARY 2'!D33</f>
        <v>0</v>
      </c>
      <c r="C79" s="540" t="s">
        <v>231</v>
      </c>
      <c r="D79" s="515"/>
      <c r="E79" s="515"/>
      <c r="F79" s="1484" t="s">
        <v>219</v>
      </c>
      <c r="G79" s="538"/>
      <c r="H79" s="1488">
        <v>0</v>
      </c>
      <c r="I79" s="1488">
        <v>0</v>
      </c>
      <c r="J79" s="1488">
        <v>0</v>
      </c>
      <c r="K79" s="1488">
        <v>0</v>
      </c>
      <c r="L79" s="1488">
        <v>0</v>
      </c>
      <c r="M79" s="1488">
        <v>0</v>
      </c>
      <c r="N79" s="1488">
        <v>0</v>
      </c>
      <c r="O79" s="1488">
        <v>0</v>
      </c>
      <c r="P79" s="1488">
        <v>0</v>
      </c>
      <c r="Q79" s="1488">
        <v>0</v>
      </c>
      <c r="R79" s="1488">
        <v>0</v>
      </c>
      <c r="S79" s="1488">
        <v>0</v>
      </c>
      <c r="T79" s="1488">
        <v>0</v>
      </c>
      <c r="U79" s="1488">
        <v>0</v>
      </c>
      <c r="V79" s="1488">
        <v>0</v>
      </c>
      <c r="W79" s="1488">
        <v>0</v>
      </c>
      <c r="X79" s="1488">
        <v>0</v>
      </c>
      <c r="Y79" s="526">
        <f>H79</f>
        <v>0</v>
      </c>
      <c r="Z79" s="1494"/>
      <c r="AA79" s="1494"/>
      <c r="AB79" s="1019"/>
    </row>
    <row r="80" spans="1:28" ht="53">
      <c r="A80" s="1039"/>
      <c r="B80" s="1013"/>
      <c r="C80" s="540" t="s">
        <v>220</v>
      </c>
      <c r="D80" s="515"/>
      <c r="E80" s="515"/>
      <c r="F80" s="1485" t="s">
        <v>221</v>
      </c>
      <c r="G80" s="1492">
        <v>0.72499999999999998</v>
      </c>
      <c r="H80" s="1489"/>
      <c r="I80" s="1489"/>
      <c r="J80" s="1489"/>
      <c r="K80" s="1489"/>
      <c r="L80" s="1489"/>
      <c r="M80" s="1489"/>
      <c r="N80" s="1489"/>
      <c r="O80" s="1489"/>
      <c r="P80" s="1489"/>
      <c r="Q80" s="1489"/>
      <c r="R80" s="1489"/>
      <c r="S80" s="1489"/>
      <c r="T80" s="1489"/>
      <c r="U80" s="1489"/>
      <c r="V80" s="1490"/>
      <c r="W80" s="1490"/>
      <c r="X80" s="1490"/>
      <c r="Y80" s="526">
        <f>(G80*H80)+(I80*G80)+(J80*G80)+(K80*G80)+(L80*G80)+(M80*G80)+(N80*G80)+(O80*G80)+(P80*G80)+(Q80*G80)+(R80*G80)+(S80*G80)+(T80*G80)+(U80*G80)+(V80*G80)+(W80*G80)+(X80*G80)</f>
        <v>0</v>
      </c>
      <c r="Z80" s="1494"/>
      <c r="AA80" s="1494"/>
      <c r="AB80" s="1019"/>
    </row>
    <row r="81" spans="1:28" ht="18">
      <c r="A81" s="1039"/>
      <c r="B81" s="1013"/>
      <c r="C81" s="540" t="s">
        <v>222</v>
      </c>
      <c r="D81" s="515"/>
      <c r="E81" s="515"/>
      <c r="F81" s="1484" t="s">
        <v>219</v>
      </c>
      <c r="G81" s="538"/>
      <c r="H81" s="1488">
        <v>0</v>
      </c>
      <c r="I81" s="1488">
        <v>0</v>
      </c>
      <c r="J81" s="1488">
        <v>0</v>
      </c>
      <c r="K81" s="1488">
        <v>0</v>
      </c>
      <c r="L81" s="1488">
        <v>0</v>
      </c>
      <c r="M81" s="1488">
        <v>0</v>
      </c>
      <c r="N81" s="1488">
        <v>0</v>
      </c>
      <c r="O81" s="1488">
        <v>0</v>
      </c>
      <c r="P81" s="1488">
        <v>0</v>
      </c>
      <c r="Q81" s="1488">
        <v>0</v>
      </c>
      <c r="R81" s="1488">
        <v>0</v>
      </c>
      <c r="S81" s="1488">
        <v>0</v>
      </c>
      <c r="T81" s="1488">
        <v>0</v>
      </c>
      <c r="U81" s="1488">
        <v>0</v>
      </c>
      <c r="V81" s="1488">
        <v>0</v>
      </c>
      <c r="W81" s="1488">
        <v>0</v>
      </c>
      <c r="X81" s="1488">
        <v>0</v>
      </c>
      <c r="Y81" s="526">
        <f t="shared" ref="Y81:Y83" si="20">SUM(H81:X81)</f>
        <v>0</v>
      </c>
      <c r="Z81" s="1494"/>
      <c r="AA81" s="1494"/>
      <c r="AB81" s="1019"/>
    </row>
    <row r="82" spans="1:28" ht="18">
      <c r="A82" s="1039"/>
      <c r="B82" s="1013"/>
      <c r="C82" s="540" t="s">
        <v>74</v>
      </c>
      <c r="D82" s="515"/>
      <c r="E82" s="515"/>
      <c r="F82" s="1484" t="s">
        <v>219</v>
      </c>
      <c r="G82" s="538"/>
      <c r="H82" s="1488">
        <v>0</v>
      </c>
      <c r="I82" s="1488">
        <v>0</v>
      </c>
      <c r="J82" s="1488">
        <v>0</v>
      </c>
      <c r="K82" s="1488">
        <v>0</v>
      </c>
      <c r="L82" s="1488">
        <v>0</v>
      </c>
      <c r="M82" s="1488">
        <v>0</v>
      </c>
      <c r="N82" s="1488">
        <v>0</v>
      </c>
      <c r="O82" s="1488">
        <v>0</v>
      </c>
      <c r="P82" s="1488">
        <v>0</v>
      </c>
      <c r="Q82" s="1488">
        <v>0</v>
      </c>
      <c r="R82" s="1488">
        <v>0</v>
      </c>
      <c r="S82" s="1488">
        <v>0</v>
      </c>
      <c r="T82" s="1488">
        <v>0</v>
      </c>
      <c r="U82" s="1488">
        <v>0</v>
      </c>
      <c r="V82" s="1488">
        <v>0</v>
      </c>
      <c r="W82" s="1488">
        <v>0</v>
      </c>
      <c r="X82" s="1488">
        <v>0</v>
      </c>
      <c r="Y82" s="526">
        <f t="shared" si="20"/>
        <v>0</v>
      </c>
      <c r="Z82" s="1494"/>
      <c r="AA82" s="1494"/>
      <c r="AB82" s="1019"/>
    </row>
    <row r="83" spans="1:28" ht="37" customHeight="1">
      <c r="A83" s="1039"/>
      <c r="B83" s="1013"/>
      <c r="C83" s="541" t="s">
        <v>223</v>
      </c>
      <c r="D83" s="515"/>
      <c r="E83" s="515"/>
      <c r="F83" s="1483"/>
      <c r="G83" s="538"/>
      <c r="H83" s="1488">
        <v>0</v>
      </c>
      <c r="I83" s="1488">
        <v>0</v>
      </c>
      <c r="J83" s="1488">
        <v>0</v>
      </c>
      <c r="K83" s="1488">
        <v>0</v>
      </c>
      <c r="L83" s="1488">
        <v>0</v>
      </c>
      <c r="M83" s="1488">
        <v>0</v>
      </c>
      <c r="N83" s="1488">
        <v>0</v>
      </c>
      <c r="O83" s="1488">
        <v>0</v>
      </c>
      <c r="P83" s="1488">
        <v>0</v>
      </c>
      <c r="Q83" s="1488">
        <v>0</v>
      </c>
      <c r="R83" s="1488">
        <v>0</v>
      </c>
      <c r="S83" s="1488">
        <v>0</v>
      </c>
      <c r="T83" s="1488">
        <v>0</v>
      </c>
      <c r="U83" s="1488">
        <v>0</v>
      </c>
      <c r="V83" s="1488">
        <v>0</v>
      </c>
      <c r="W83" s="1488">
        <v>0</v>
      </c>
      <c r="X83" s="1488">
        <v>0</v>
      </c>
      <c r="Y83" s="526">
        <f t="shared" si="20"/>
        <v>0</v>
      </c>
      <c r="Z83" s="1494"/>
      <c r="AA83" s="1494"/>
      <c r="AB83" s="1019"/>
    </row>
    <row r="84" spans="1:28" ht="38.5" customHeight="1" thickBot="1">
      <c r="A84" s="1042"/>
      <c r="B84" s="1014"/>
      <c r="C84" s="542" t="s">
        <v>223</v>
      </c>
      <c r="D84" s="518"/>
      <c r="E84" s="518"/>
      <c r="F84" s="1486"/>
      <c r="G84" s="539"/>
      <c r="H84" s="1491">
        <v>0</v>
      </c>
      <c r="I84" s="1491">
        <v>0</v>
      </c>
      <c r="J84" s="1491">
        <v>0</v>
      </c>
      <c r="K84" s="1491">
        <v>0</v>
      </c>
      <c r="L84" s="1491">
        <v>0</v>
      </c>
      <c r="M84" s="1491">
        <v>0</v>
      </c>
      <c r="N84" s="1491">
        <v>0</v>
      </c>
      <c r="O84" s="1491">
        <v>0</v>
      </c>
      <c r="P84" s="1491">
        <v>0</v>
      </c>
      <c r="Q84" s="1491">
        <v>0</v>
      </c>
      <c r="R84" s="1491">
        <v>0</v>
      </c>
      <c r="S84" s="1491">
        <v>0</v>
      </c>
      <c r="T84" s="1491">
        <v>0</v>
      </c>
      <c r="U84" s="1491">
        <v>0</v>
      </c>
      <c r="V84" s="1491">
        <v>0</v>
      </c>
      <c r="W84" s="1491">
        <v>0</v>
      </c>
      <c r="X84" s="1491">
        <v>0</v>
      </c>
      <c r="Y84" s="527">
        <f>SUM(H84:X84)</f>
        <v>0</v>
      </c>
      <c r="Z84" s="1495"/>
      <c r="AA84" s="1495"/>
      <c r="AB84" s="1020"/>
    </row>
    <row r="85" spans="1:28" ht="18">
      <c r="A85" s="1038" t="s">
        <v>215</v>
      </c>
      <c r="B85" s="1015">
        <f>'3. DEPLOYED LABOR SUMMARY 2'!D36</f>
        <v>0</v>
      </c>
      <c r="C85" s="1036" t="s">
        <v>224</v>
      </c>
      <c r="D85" s="516"/>
      <c r="E85" s="516"/>
      <c r="F85" s="1475" t="s">
        <v>225</v>
      </c>
      <c r="G85" s="537"/>
      <c r="H85" s="517">
        <v>0</v>
      </c>
      <c r="I85" s="517">
        <v>0</v>
      </c>
      <c r="J85" s="517">
        <v>0</v>
      </c>
      <c r="K85" s="517">
        <v>0</v>
      </c>
      <c r="L85" s="517">
        <v>0</v>
      </c>
      <c r="M85" s="517">
        <v>0</v>
      </c>
      <c r="N85" s="517">
        <v>0</v>
      </c>
      <c r="O85" s="517">
        <v>0</v>
      </c>
      <c r="P85" s="517">
        <v>0</v>
      </c>
      <c r="Q85" s="517">
        <v>0</v>
      </c>
      <c r="R85" s="517">
        <v>0</v>
      </c>
      <c r="S85" s="517">
        <v>0</v>
      </c>
      <c r="T85" s="517">
        <v>0</v>
      </c>
      <c r="U85" s="517">
        <v>0</v>
      </c>
      <c r="V85" s="517">
        <v>0</v>
      </c>
      <c r="W85" s="517">
        <v>0</v>
      </c>
      <c r="X85" s="517">
        <v>0</v>
      </c>
      <c r="Y85" s="1006">
        <f>SUM(H85:X89)</f>
        <v>0</v>
      </c>
      <c r="Z85" s="1021">
        <v>0</v>
      </c>
      <c r="AA85" s="1021">
        <v>0</v>
      </c>
      <c r="AB85" s="1018">
        <f t="shared" ref="AB85" si="21">SUM(Y85+Y86+Y87+Y88+Y89+Y90+Y91+Y92+Y93+Y94+Y95+Y96)</f>
        <v>0</v>
      </c>
    </row>
    <row r="86" spans="1:28" ht="18">
      <c r="A86" s="1039"/>
      <c r="B86" s="1013"/>
      <c r="C86" s="1037"/>
      <c r="D86" s="515"/>
      <c r="E86" s="515"/>
      <c r="F86" s="1476" t="s">
        <v>226</v>
      </c>
      <c r="G86" s="538"/>
      <c r="H86" s="513">
        <v>0</v>
      </c>
      <c r="I86" s="513">
        <v>0</v>
      </c>
      <c r="J86" s="513">
        <v>0</v>
      </c>
      <c r="K86" s="513">
        <v>0</v>
      </c>
      <c r="L86" s="513">
        <v>0</v>
      </c>
      <c r="M86" s="513">
        <v>0</v>
      </c>
      <c r="N86" s="513">
        <v>0</v>
      </c>
      <c r="O86" s="513">
        <v>0</v>
      </c>
      <c r="P86" s="513">
        <v>0</v>
      </c>
      <c r="Q86" s="513">
        <v>0</v>
      </c>
      <c r="R86" s="513">
        <v>0</v>
      </c>
      <c r="S86" s="513">
        <v>0</v>
      </c>
      <c r="T86" s="513">
        <v>0</v>
      </c>
      <c r="U86" s="513">
        <v>0</v>
      </c>
      <c r="V86" s="513">
        <v>0</v>
      </c>
      <c r="W86" s="513">
        <v>0</v>
      </c>
      <c r="X86" s="513">
        <v>0</v>
      </c>
      <c r="Y86" s="1007">
        <f t="shared" ref="Y86:Y90" si="22">SUM(H86:X86)</f>
        <v>0</v>
      </c>
      <c r="Z86" s="1022"/>
      <c r="AA86" s="1022"/>
      <c r="AB86" s="1019"/>
    </row>
    <row r="87" spans="1:28" ht="18">
      <c r="A87" s="1039"/>
      <c r="B87" s="1013"/>
      <c r="C87" s="1037"/>
      <c r="D87" s="515"/>
      <c r="E87" s="515"/>
      <c r="F87" s="1476" t="s">
        <v>227</v>
      </c>
      <c r="G87" s="538"/>
      <c r="H87" s="513">
        <v>0</v>
      </c>
      <c r="I87" s="513">
        <v>0</v>
      </c>
      <c r="J87" s="513">
        <v>0</v>
      </c>
      <c r="K87" s="513">
        <v>0</v>
      </c>
      <c r="L87" s="513">
        <v>0</v>
      </c>
      <c r="M87" s="513">
        <v>0</v>
      </c>
      <c r="N87" s="513">
        <v>0</v>
      </c>
      <c r="O87" s="513">
        <v>0</v>
      </c>
      <c r="P87" s="513">
        <v>0</v>
      </c>
      <c r="Q87" s="513">
        <v>0</v>
      </c>
      <c r="R87" s="513">
        <v>0</v>
      </c>
      <c r="S87" s="513">
        <v>0</v>
      </c>
      <c r="T87" s="513">
        <v>0</v>
      </c>
      <c r="U87" s="513">
        <v>0</v>
      </c>
      <c r="V87" s="513">
        <v>0</v>
      </c>
      <c r="W87" s="513">
        <v>0</v>
      </c>
      <c r="X87" s="513">
        <v>0</v>
      </c>
      <c r="Y87" s="1007">
        <f t="shared" si="22"/>
        <v>0</v>
      </c>
      <c r="Z87" s="1022"/>
      <c r="AA87" s="1022"/>
      <c r="AB87" s="1019"/>
    </row>
    <row r="88" spans="1:28" ht="18">
      <c r="A88" s="1039"/>
      <c r="B88" s="1013"/>
      <c r="C88" s="1037"/>
      <c r="D88" s="515"/>
      <c r="E88" s="515"/>
      <c r="F88" s="1476" t="s">
        <v>228</v>
      </c>
      <c r="G88" s="538"/>
      <c r="H88" s="513">
        <v>0</v>
      </c>
      <c r="I88" s="513">
        <v>0</v>
      </c>
      <c r="J88" s="513">
        <v>0</v>
      </c>
      <c r="K88" s="513">
        <v>0</v>
      </c>
      <c r="L88" s="513">
        <v>0</v>
      </c>
      <c r="M88" s="513">
        <v>0</v>
      </c>
      <c r="N88" s="513">
        <v>0</v>
      </c>
      <c r="O88" s="513">
        <v>0</v>
      </c>
      <c r="P88" s="513">
        <v>0</v>
      </c>
      <c r="Q88" s="513">
        <v>0</v>
      </c>
      <c r="R88" s="513">
        <v>0</v>
      </c>
      <c r="S88" s="513">
        <v>0</v>
      </c>
      <c r="T88" s="513">
        <v>0</v>
      </c>
      <c r="U88" s="513">
        <v>0</v>
      </c>
      <c r="V88" s="513">
        <v>0</v>
      </c>
      <c r="W88" s="513">
        <v>0</v>
      </c>
      <c r="X88" s="513">
        <v>0</v>
      </c>
      <c r="Y88" s="1007">
        <f t="shared" si="22"/>
        <v>0</v>
      </c>
      <c r="Z88" s="1022"/>
      <c r="AA88" s="1022"/>
      <c r="AB88" s="1019"/>
    </row>
    <row r="89" spans="1:28" ht="18">
      <c r="A89" s="1039"/>
      <c r="B89" s="1013"/>
      <c r="C89" s="1037"/>
      <c r="D89" s="515"/>
      <c r="E89" s="515"/>
      <c r="F89" s="1476" t="s">
        <v>229</v>
      </c>
      <c r="G89" s="538"/>
      <c r="H89" s="513">
        <v>0</v>
      </c>
      <c r="I89" s="513">
        <v>0</v>
      </c>
      <c r="J89" s="513">
        <v>0</v>
      </c>
      <c r="K89" s="513">
        <v>0</v>
      </c>
      <c r="L89" s="513">
        <v>0</v>
      </c>
      <c r="M89" s="513">
        <v>0</v>
      </c>
      <c r="N89" s="513">
        <v>0</v>
      </c>
      <c r="O89" s="513">
        <v>0</v>
      </c>
      <c r="P89" s="513">
        <v>0</v>
      </c>
      <c r="Q89" s="513">
        <v>0</v>
      </c>
      <c r="R89" s="513">
        <v>0</v>
      </c>
      <c r="S89" s="513">
        <v>0</v>
      </c>
      <c r="T89" s="513">
        <v>0</v>
      </c>
      <c r="U89" s="513">
        <v>0</v>
      </c>
      <c r="V89" s="513">
        <v>0</v>
      </c>
      <c r="W89" s="513">
        <v>0</v>
      </c>
      <c r="X89" s="513">
        <v>0</v>
      </c>
      <c r="Y89" s="1008">
        <f t="shared" si="22"/>
        <v>0</v>
      </c>
      <c r="Z89" s="1022"/>
      <c r="AA89" s="1022"/>
      <c r="AB89" s="1019"/>
    </row>
    <row r="90" spans="1:28" ht="31">
      <c r="A90" s="1040"/>
      <c r="B90" s="1016"/>
      <c r="C90" s="541" t="s">
        <v>216</v>
      </c>
      <c r="D90" s="521"/>
      <c r="E90" s="521"/>
      <c r="F90" s="1477" t="s">
        <v>217</v>
      </c>
      <c r="G90" s="538"/>
      <c r="H90" s="513">
        <v>0</v>
      </c>
      <c r="I90" s="513">
        <v>0</v>
      </c>
      <c r="J90" s="513">
        <v>0</v>
      </c>
      <c r="K90" s="513">
        <v>0</v>
      </c>
      <c r="L90" s="513">
        <v>0</v>
      </c>
      <c r="M90" s="513">
        <v>0</v>
      </c>
      <c r="N90" s="513">
        <v>0</v>
      </c>
      <c r="O90" s="513">
        <v>0</v>
      </c>
      <c r="P90" s="513">
        <v>0</v>
      </c>
      <c r="Q90" s="513">
        <v>0</v>
      </c>
      <c r="R90" s="513">
        <v>0</v>
      </c>
      <c r="S90" s="513">
        <v>0</v>
      </c>
      <c r="T90" s="513">
        <v>0</v>
      </c>
      <c r="U90" s="513">
        <v>0</v>
      </c>
      <c r="V90" s="513">
        <v>0</v>
      </c>
      <c r="W90" s="513">
        <v>0</v>
      </c>
      <c r="X90" s="513">
        <v>0</v>
      </c>
      <c r="Y90" s="526">
        <f t="shared" si="22"/>
        <v>0</v>
      </c>
      <c r="Z90" s="1022"/>
      <c r="AA90" s="1022"/>
      <c r="AB90" s="1019"/>
    </row>
    <row r="91" spans="1:28" ht="18">
      <c r="A91" s="1041" t="s">
        <v>218</v>
      </c>
      <c r="B91" s="1012">
        <f>'3. DEPLOYED LABOR SUMMARY 2'!D37</f>
        <v>0</v>
      </c>
      <c r="C91" s="540" t="s">
        <v>231</v>
      </c>
      <c r="D91" s="515"/>
      <c r="E91" s="515"/>
      <c r="F91" s="1477" t="s">
        <v>219</v>
      </c>
      <c r="G91" s="538"/>
      <c r="H91" s="513">
        <v>0</v>
      </c>
      <c r="I91" s="513"/>
      <c r="J91" s="513"/>
      <c r="K91" s="513"/>
      <c r="L91" s="513"/>
      <c r="M91" s="513"/>
      <c r="N91" s="513"/>
      <c r="O91" s="513"/>
      <c r="P91" s="513"/>
      <c r="Q91" s="513"/>
      <c r="R91" s="513"/>
      <c r="S91" s="513"/>
      <c r="T91" s="513"/>
      <c r="U91" s="513"/>
      <c r="V91" s="1480"/>
      <c r="W91" s="1480"/>
      <c r="X91" s="1480"/>
      <c r="Y91" s="526">
        <f>H91</f>
        <v>0</v>
      </c>
      <c r="Z91" s="1022"/>
      <c r="AA91" s="1022"/>
      <c r="AB91" s="1019"/>
    </row>
    <row r="92" spans="1:28" ht="53">
      <c r="A92" s="1039"/>
      <c r="B92" s="1013"/>
      <c r="C92" s="540" t="s">
        <v>220</v>
      </c>
      <c r="D92" s="515"/>
      <c r="E92" s="515"/>
      <c r="F92" s="1478" t="s">
        <v>221</v>
      </c>
      <c r="G92" s="1481">
        <v>0.72499999999999998</v>
      </c>
      <c r="H92" s="529"/>
      <c r="I92" s="529"/>
      <c r="J92" s="529"/>
      <c r="K92" s="529"/>
      <c r="L92" s="529"/>
      <c r="M92" s="529"/>
      <c r="N92" s="529"/>
      <c r="O92" s="529"/>
      <c r="P92" s="529"/>
      <c r="Q92" s="529"/>
      <c r="R92" s="529"/>
      <c r="S92" s="529"/>
      <c r="T92" s="529"/>
      <c r="U92" s="529"/>
      <c r="V92" s="545"/>
      <c r="W92" s="545"/>
      <c r="X92" s="545"/>
      <c r="Y92" s="526">
        <f>(G92*H92)+(I92*G92)+(J92*G92)+(K92*G92)+(L92*G92)+(M92*G92)+(N92*G92)+(O92*G92)+(P92*G92)+(Q92*G92)+(R92*G92)+(S92*G92)+(T92*G92)+(U92*G92)+(V92*G92)+(W92*G92)+(X92*G92)</f>
        <v>0</v>
      </c>
      <c r="Z92" s="1022"/>
      <c r="AA92" s="1022"/>
      <c r="AB92" s="1019"/>
    </row>
    <row r="93" spans="1:28" ht="18">
      <c r="A93" s="1039"/>
      <c r="B93" s="1013"/>
      <c r="C93" s="540" t="s">
        <v>222</v>
      </c>
      <c r="D93" s="515"/>
      <c r="E93" s="515"/>
      <c r="F93" s="1477" t="s">
        <v>219</v>
      </c>
      <c r="G93" s="538"/>
      <c r="H93" s="513">
        <v>0</v>
      </c>
      <c r="I93" s="513">
        <v>0</v>
      </c>
      <c r="J93" s="513">
        <v>0</v>
      </c>
      <c r="K93" s="513">
        <v>0</v>
      </c>
      <c r="L93" s="513">
        <v>0</v>
      </c>
      <c r="M93" s="513">
        <v>0</v>
      </c>
      <c r="N93" s="513">
        <v>0</v>
      </c>
      <c r="O93" s="513">
        <v>0</v>
      </c>
      <c r="P93" s="513">
        <v>0</v>
      </c>
      <c r="Q93" s="513">
        <v>0</v>
      </c>
      <c r="R93" s="513">
        <v>0</v>
      </c>
      <c r="S93" s="513">
        <v>0</v>
      </c>
      <c r="T93" s="513">
        <v>0</v>
      </c>
      <c r="U93" s="513">
        <v>0</v>
      </c>
      <c r="V93" s="513">
        <v>0</v>
      </c>
      <c r="W93" s="513">
        <v>0</v>
      </c>
      <c r="X93" s="513">
        <v>0</v>
      </c>
      <c r="Y93" s="526">
        <f t="shared" ref="Y93:Y95" si="23">SUM(H93:X93)</f>
        <v>0</v>
      </c>
      <c r="Z93" s="1022"/>
      <c r="AA93" s="1022"/>
      <c r="AB93" s="1019"/>
    </row>
    <row r="94" spans="1:28" ht="18">
      <c r="A94" s="1039"/>
      <c r="B94" s="1013"/>
      <c r="C94" s="540" t="s">
        <v>74</v>
      </c>
      <c r="D94" s="515"/>
      <c r="E94" s="515"/>
      <c r="F94" s="1477" t="s">
        <v>219</v>
      </c>
      <c r="G94" s="538"/>
      <c r="H94" s="513">
        <v>0</v>
      </c>
      <c r="I94" s="513">
        <v>0</v>
      </c>
      <c r="J94" s="513">
        <v>0</v>
      </c>
      <c r="K94" s="513">
        <v>0</v>
      </c>
      <c r="L94" s="513">
        <v>0</v>
      </c>
      <c r="M94" s="513">
        <v>0</v>
      </c>
      <c r="N94" s="513">
        <v>0</v>
      </c>
      <c r="O94" s="513">
        <v>0</v>
      </c>
      <c r="P94" s="513">
        <v>0</v>
      </c>
      <c r="Q94" s="513">
        <v>0</v>
      </c>
      <c r="R94" s="513">
        <v>0</v>
      </c>
      <c r="S94" s="513">
        <v>0</v>
      </c>
      <c r="T94" s="513">
        <v>0</v>
      </c>
      <c r="U94" s="513">
        <v>0</v>
      </c>
      <c r="V94" s="513">
        <v>0</v>
      </c>
      <c r="W94" s="513">
        <v>0</v>
      </c>
      <c r="X94" s="513">
        <v>0</v>
      </c>
      <c r="Y94" s="526">
        <f t="shared" si="23"/>
        <v>0</v>
      </c>
      <c r="Z94" s="1022"/>
      <c r="AA94" s="1022"/>
      <c r="AB94" s="1019"/>
    </row>
    <row r="95" spans="1:28" ht="28" customHeight="1">
      <c r="A95" s="1039"/>
      <c r="B95" s="1013"/>
      <c r="C95" s="541" t="s">
        <v>223</v>
      </c>
      <c r="D95" s="515"/>
      <c r="E95" s="515"/>
      <c r="F95" s="1476"/>
      <c r="G95" s="538"/>
      <c r="H95" s="513">
        <v>0</v>
      </c>
      <c r="I95" s="513">
        <v>0</v>
      </c>
      <c r="J95" s="513">
        <v>0</v>
      </c>
      <c r="K95" s="513">
        <v>0</v>
      </c>
      <c r="L95" s="513">
        <v>0</v>
      </c>
      <c r="M95" s="513">
        <v>0</v>
      </c>
      <c r="N95" s="513">
        <v>0</v>
      </c>
      <c r="O95" s="513">
        <v>0</v>
      </c>
      <c r="P95" s="513">
        <v>0</v>
      </c>
      <c r="Q95" s="513">
        <v>0</v>
      </c>
      <c r="R95" s="513">
        <v>0</v>
      </c>
      <c r="S95" s="513">
        <v>0</v>
      </c>
      <c r="T95" s="513">
        <v>0</v>
      </c>
      <c r="U95" s="513">
        <v>0</v>
      </c>
      <c r="V95" s="513">
        <v>0</v>
      </c>
      <c r="W95" s="513">
        <v>0</v>
      </c>
      <c r="X95" s="513">
        <v>0</v>
      </c>
      <c r="Y95" s="526">
        <f t="shared" si="23"/>
        <v>0</v>
      </c>
      <c r="Z95" s="1022"/>
      <c r="AA95" s="1022"/>
      <c r="AB95" s="1019"/>
    </row>
    <row r="96" spans="1:28" ht="36" customHeight="1" thickBot="1">
      <c r="A96" s="1042"/>
      <c r="B96" s="1014"/>
      <c r="C96" s="542" t="s">
        <v>223</v>
      </c>
      <c r="D96" s="518"/>
      <c r="E96" s="518"/>
      <c r="F96" s="1479"/>
      <c r="G96" s="539"/>
      <c r="H96" s="519">
        <v>0</v>
      </c>
      <c r="I96" s="519">
        <v>0</v>
      </c>
      <c r="J96" s="519">
        <v>0</v>
      </c>
      <c r="K96" s="519">
        <v>0</v>
      </c>
      <c r="L96" s="519">
        <v>0</v>
      </c>
      <c r="M96" s="519">
        <v>0</v>
      </c>
      <c r="N96" s="519">
        <v>0</v>
      </c>
      <c r="O96" s="519">
        <v>0</v>
      </c>
      <c r="P96" s="519">
        <v>0</v>
      </c>
      <c r="Q96" s="519">
        <v>0</v>
      </c>
      <c r="R96" s="519">
        <v>0</v>
      </c>
      <c r="S96" s="519">
        <v>0</v>
      </c>
      <c r="T96" s="519">
        <v>0</v>
      </c>
      <c r="U96" s="519">
        <v>0</v>
      </c>
      <c r="V96" s="519">
        <v>0</v>
      </c>
      <c r="W96" s="519">
        <v>0</v>
      </c>
      <c r="X96" s="519">
        <v>0</v>
      </c>
      <c r="Y96" s="527">
        <f>SUM(H96:X96)</f>
        <v>0</v>
      </c>
      <c r="Z96" s="1023"/>
      <c r="AA96" s="1023"/>
      <c r="AB96" s="1020"/>
    </row>
    <row r="97" spans="1:28" ht="18">
      <c r="A97" s="1038" t="s">
        <v>215</v>
      </c>
      <c r="B97" s="1015">
        <f>'3. DEPLOYED LABOR SUMMARY 2'!D40</f>
        <v>0</v>
      </c>
      <c r="C97" s="1036" t="s">
        <v>224</v>
      </c>
      <c r="D97" s="516"/>
      <c r="E97" s="516"/>
      <c r="F97" s="1482" t="s">
        <v>225</v>
      </c>
      <c r="G97" s="537"/>
      <c r="H97" s="1487">
        <v>0</v>
      </c>
      <c r="I97" s="1487">
        <v>0</v>
      </c>
      <c r="J97" s="1487">
        <v>0</v>
      </c>
      <c r="K97" s="1487">
        <v>0</v>
      </c>
      <c r="L97" s="1487">
        <v>0</v>
      </c>
      <c r="M97" s="1487">
        <v>0</v>
      </c>
      <c r="N97" s="1487">
        <v>0</v>
      </c>
      <c r="O97" s="1487">
        <v>0</v>
      </c>
      <c r="P97" s="1487">
        <v>0</v>
      </c>
      <c r="Q97" s="1487">
        <v>0</v>
      </c>
      <c r="R97" s="1487">
        <v>0</v>
      </c>
      <c r="S97" s="1487">
        <v>0</v>
      </c>
      <c r="T97" s="1487">
        <v>0</v>
      </c>
      <c r="U97" s="1487">
        <v>0</v>
      </c>
      <c r="V97" s="1487">
        <v>0</v>
      </c>
      <c r="W97" s="1487">
        <v>0</v>
      </c>
      <c r="X97" s="1487">
        <v>0</v>
      </c>
      <c r="Y97" s="1006">
        <f>SUM(H97:X101)</f>
        <v>0</v>
      </c>
      <c r="Z97" s="1493">
        <v>0</v>
      </c>
      <c r="AA97" s="1493">
        <v>0</v>
      </c>
      <c r="AB97" s="1018">
        <f t="shared" ref="AB97" si="24">SUM(Y97+Y98+Y99+Y100+Y101+Y102+Y103+Y104+Y105+Y106+Y107+Y108)</f>
        <v>0</v>
      </c>
    </row>
    <row r="98" spans="1:28" ht="18">
      <c r="A98" s="1039"/>
      <c r="B98" s="1013"/>
      <c r="C98" s="1037"/>
      <c r="D98" s="515"/>
      <c r="E98" s="515"/>
      <c r="F98" s="1483" t="s">
        <v>226</v>
      </c>
      <c r="G98" s="538"/>
      <c r="H98" s="1488">
        <v>0</v>
      </c>
      <c r="I98" s="1488">
        <v>0</v>
      </c>
      <c r="J98" s="1488">
        <v>0</v>
      </c>
      <c r="K98" s="1488">
        <v>0</v>
      </c>
      <c r="L98" s="1488">
        <v>0</v>
      </c>
      <c r="M98" s="1488">
        <v>0</v>
      </c>
      <c r="N98" s="1488">
        <v>0</v>
      </c>
      <c r="O98" s="1488">
        <v>0</v>
      </c>
      <c r="P98" s="1488">
        <v>0</v>
      </c>
      <c r="Q98" s="1488">
        <v>0</v>
      </c>
      <c r="R98" s="1488">
        <v>0</v>
      </c>
      <c r="S98" s="1488">
        <v>0</v>
      </c>
      <c r="T98" s="1488">
        <v>0</v>
      </c>
      <c r="U98" s="1488">
        <v>0</v>
      </c>
      <c r="V98" s="1488">
        <v>0</v>
      </c>
      <c r="W98" s="1488">
        <v>0</v>
      </c>
      <c r="X98" s="1488">
        <v>0</v>
      </c>
      <c r="Y98" s="1007">
        <f t="shared" ref="Y98:Y102" si="25">SUM(H98:X98)</f>
        <v>0</v>
      </c>
      <c r="Z98" s="1494"/>
      <c r="AA98" s="1494"/>
      <c r="AB98" s="1019"/>
    </row>
    <row r="99" spans="1:28" ht="18">
      <c r="A99" s="1039"/>
      <c r="B99" s="1013"/>
      <c r="C99" s="1037"/>
      <c r="D99" s="515"/>
      <c r="E99" s="515"/>
      <c r="F99" s="1483" t="s">
        <v>227</v>
      </c>
      <c r="G99" s="538"/>
      <c r="H99" s="1488">
        <v>0</v>
      </c>
      <c r="I99" s="1488">
        <v>0</v>
      </c>
      <c r="J99" s="1488">
        <v>0</v>
      </c>
      <c r="K99" s="1488">
        <v>0</v>
      </c>
      <c r="L99" s="1488">
        <v>0</v>
      </c>
      <c r="M99" s="1488">
        <v>0</v>
      </c>
      <c r="N99" s="1488">
        <v>0</v>
      </c>
      <c r="O99" s="1488">
        <v>0</v>
      </c>
      <c r="P99" s="1488">
        <v>0</v>
      </c>
      <c r="Q99" s="1488">
        <v>0</v>
      </c>
      <c r="R99" s="1488">
        <v>0</v>
      </c>
      <c r="S99" s="1488">
        <v>0</v>
      </c>
      <c r="T99" s="1488">
        <v>0</v>
      </c>
      <c r="U99" s="1488">
        <v>0</v>
      </c>
      <c r="V99" s="1488">
        <v>0</v>
      </c>
      <c r="W99" s="1488">
        <v>0</v>
      </c>
      <c r="X99" s="1488">
        <v>0</v>
      </c>
      <c r="Y99" s="1007">
        <f t="shared" si="25"/>
        <v>0</v>
      </c>
      <c r="Z99" s="1494"/>
      <c r="AA99" s="1494"/>
      <c r="AB99" s="1019"/>
    </row>
    <row r="100" spans="1:28" ht="18">
      <c r="A100" s="1039"/>
      <c r="B100" s="1013"/>
      <c r="C100" s="1037"/>
      <c r="D100" s="515"/>
      <c r="E100" s="515"/>
      <c r="F100" s="1483" t="s">
        <v>228</v>
      </c>
      <c r="G100" s="538"/>
      <c r="H100" s="1488">
        <v>0</v>
      </c>
      <c r="I100" s="1488">
        <v>0</v>
      </c>
      <c r="J100" s="1488">
        <v>0</v>
      </c>
      <c r="K100" s="1488">
        <v>0</v>
      </c>
      <c r="L100" s="1488">
        <v>0</v>
      </c>
      <c r="M100" s="1488">
        <v>0</v>
      </c>
      <c r="N100" s="1488">
        <v>0</v>
      </c>
      <c r="O100" s="1488">
        <v>0</v>
      </c>
      <c r="P100" s="1488">
        <v>0</v>
      </c>
      <c r="Q100" s="1488">
        <v>0</v>
      </c>
      <c r="R100" s="1488">
        <v>0</v>
      </c>
      <c r="S100" s="1488">
        <v>0</v>
      </c>
      <c r="T100" s="1488">
        <v>0</v>
      </c>
      <c r="U100" s="1488">
        <v>0</v>
      </c>
      <c r="V100" s="1488">
        <v>0</v>
      </c>
      <c r="W100" s="1488">
        <v>0</v>
      </c>
      <c r="X100" s="1488">
        <v>0</v>
      </c>
      <c r="Y100" s="1007">
        <f t="shared" si="25"/>
        <v>0</v>
      </c>
      <c r="Z100" s="1494"/>
      <c r="AA100" s="1494"/>
      <c r="AB100" s="1019"/>
    </row>
    <row r="101" spans="1:28" ht="18">
      <c r="A101" s="1039"/>
      <c r="B101" s="1013"/>
      <c r="C101" s="1037"/>
      <c r="D101" s="515"/>
      <c r="E101" s="515"/>
      <c r="F101" s="1483" t="s">
        <v>229</v>
      </c>
      <c r="G101" s="538"/>
      <c r="H101" s="1488">
        <v>0</v>
      </c>
      <c r="I101" s="1488">
        <v>0</v>
      </c>
      <c r="J101" s="1488">
        <v>0</v>
      </c>
      <c r="K101" s="1488">
        <v>0</v>
      </c>
      <c r="L101" s="1488">
        <v>0</v>
      </c>
      <c r="M101" s="1488">
        <v>0</v>
      </c>
      <c r="N101" s="1488">
        <v>0</v>
      </c>
      <c r="O101" s="1488">
        <v>0</v>
      </c>
      <c r="P101" s="1488">
        <v>0</v>
      </c>
      <c r="Q101" s="1488">
        <v>0</v>
      </c>
      <c r="R101" s="1488">
        <v>0</v>
      </c>
      <c r="S101" s="1488">
        <v>0</v>
      </c>
      <c r="T101" s="1488">
        <v>0</v>
      </c>
      <c r="U101" s="1488">
        <v>0</v>
      </c>
      <c r="V101" s="1488">
        <v>0</v>
      </c>
      <c r="W101" s="1488">
        <v>0</v>
      </c>
      <c r="X101" s="1488">
        <v>0</v>
      </c>
      <c r="Y101" s="1008">
        <f t="shared" si="25"/>
        <v>0</v>
      </c>
      <c r="Z101" s="1494"/>
      <c r="AA101" s="1494"/>
      <c r="AB101" s="1019"/>
    </row>
    <row r="102" spans="1:28" ht="31">
      <c r="A102" s="1040"/>
      <c r="B102" s="1016"/>
      <c r="C102" s="541" t="s">
        <v>216</v>
      </c>
      <c r="D102" s="521"/>
      <c r="E102" s="521"/>
      <c r="F102" s="1484" t="s">
        <v>217</v>
      </c>
      <c r="G102" s="538"/>
      <c r="H102" s="1488">
        <v>0</v>
      </c>
      <c r="I102" s="1488">
        <v>0</v>
      </c>
      <c r="J102" s="1488">
        <v>0</v>
      </c>
      <c r="K102" s="1488">
        <v>0</v>
      </c>
      <c r="L102" s="1488">
        <v>0</v>
      </c>
      <c r="M102" s="1488">
        <v>0</v>
      </c>
      <c r="N102" s="1488">
        <v>0</v>
      </c>
      <c r="O102" s="1488">
        <v>0</v>
      </c>
      <c r="P102" s="1488">
        <v>0</v>
      </c>
      <c r="Q102" s="1488">
        <v>0</v>
      </c>
      <c r="R102" s="1488">
        <v>0</v>
      </c>
      <c r="S102" s="1488">
        <v>0</v>
      </c>
      <c r="T102" s="1488">
        <v>0</v>
      </c>
      <c r="U102" s="1488">
        <v>0</v>
      </c>
      <c r="V102" s="1488">
        <v>0</v>
      </c>
      <c r="W102" s="1488">
        <v>0</v>
      </c>
      <c r="X102" s="1488">
        <v>0</v>
      </c>
      <c r="Y102" s="526">
        <f t="shared" si="25"/>
        <v>0</v>
      </c>
      <c r="Z102" s="1494"/>
      <c r="AA102" s="1494"/>
      <c r="AB102" s="1019"/>
    </row>
    <row r="103" spans="1:28" ht="18">
      <c r="A103" s="1041" t="s">
        <v>218</v>
      </c>
      <c r="B103" s="1012">
        <f>'3. DEPLOYED LABOR SUMMARY 2'!D41</f>
        <v>0</v>
      </c>
      <c r="C103" s="540" t="s">
        <v>231</v>
      </c>
      <c r="D103" s="515"/>
      <c r="E103" s="515"/>
      <c r="F103" s="1484" t="s">
        <v>219</v>
      </c>
      <c r="G103" s="538"/>
      <c r="H103" s="1488">
        <v>0</v>
      </c>
      <c r="I103" s="1488">
        <v>0</v>
      </c>
      <c r="J103" s="1488">
        <v>0</v>
      </c>
      <c r="K103" s="1488">
        <v>0</v>
      </c>
      <c r="L103" s="1488">
        <v>0</v>
      </c>
      <c r="M103" s="1488">
        <v>0</v>
      </c>
      <c r="N103" s="1488">
        <v>0</v>
      </c>
      <c r="O103" s="1488">
        <v>0</v>
      </c>
      <c r="P103" s="1488">
        <v>0</v>
      </c>
      <c r="Q103" s="1488">
        <v>0</v>
      </c>
      <c r="R103" s="1488">
        <v>0</v>
      </c>
      <c r="S103" s="1488">
        <v>0</v>
      </c>
      <c r="T103" s="1488">
        <v>0</v>
      </c>
      <c r="U103" s="1488">
        <v>0</v>
      </c>
      <c r="V103" s="1488">
        <v>0</v>
      </c>
      <c r="W103" s="1488">
        <v>0</v>
      </c>
      <c r="X103" s="1488">
        <v>0</v>
      </c>
      <c r="Y103" s="526">
        <f t="shared" ref="Y103" si="26">H103</f>
        <v>0</v>
      </c>
      <c r="Z103" s="1494"/>
      <c r="AA103" s="1494"/>
      <c r="AB103" s="1019"/>
    </row>
    <row r="104" spans="1:28" ht="53">
      <c r="A104" s="1039"/>
      <c r="B104" s="1013"/>
      <c r="C104" s="540" t="s">
        <v>220</v>
      </c>
      <c r="D104" s="515"/>
      <c r="E104" s="515"/>
      <c r="F104" s="1485" t="s">
        <v>221</v>
      </c>
      <c r="G104" s="1492">
        <v>0.72499999999999998</v>
      </c>
      <c r="H104" s="1489"/>
      <c r="I104" s="1489"/>
      <c r="J104" s="1489"/>
      <c r="K104" s="1489"/>
      <c r="L104" s="1489"/>
      <c r="M104" s="1489"/>
      <c r="N104" s="1489"/>
      <c r="O104" s="1489"/>
      <c r="P104" s="1489"/>
      <c r="Q104" s="1489"/>
      <c r="R104" s="1489"/>
      <c r="S104" s="1489"/>
      <c r="T104" s="1489"/>
      <c r="U104" s="1489"/>
      <c r="V104" s="1490"/>
      <c r="W104" s="1490"/>
      <c r="X104" s="1490"/>
      <c r="Y104" s="526">
        <f t="shared" ref="Y104" si="27">(G104*H104)+(I104*G104)+(J104*G104)+(K104*G104)+(L104*G104)+(M104*G104)+(N104*G104)+(O104*G104)+(P104*G104)+(Q104*G104)+(R104*G104)+(S104*G104)+(T104*G104)+(U104*G104)+(V104*G104)+(W104*G104)+(X104*G104)</f>
        <v>0</v>
      </c>
      <c r="Z104" s="1494"/>
      <c r="AA104" s="1494"/>
      <c r="AB104" s="1019"/>
    </row>
    <row r="105" spans="1:28" ht="18">
      <c r="A105" s="1039"/>
      <c r="B105" s="1013"/>
      <c r="C105" s="540" t="s">
        <v>222</v>
      </c>
      <c r="D105" s="515"/>
      <c r="E105" s="515"/>
      <c r="F105" s="1484" t="s">
        <v>219</v>
      </c>
      <c r="G105" s="538"/>
      <c r="H105" s="1488">
        <v>0</v>
      </c>
      <c r="I105" s="1488">
        <v>0</v>
      </c>
      <c r="J105" s="1488">
        <v>0</v>
      </c>
      <c r="K105" s="1488">
        <v>0</v>
      </c>
      <c r="L105" s="1488">
        <v>0</v>
      </c>
      <c r="M105" s="1488">
        <v>0</v>
      </c>
      <c r="N105" s="1488">
        <v>0</v>
      </c>
      <c r="O105" s="1488">
        <v>0</v>
      </c>
      <c r="P105" s="1488">
        <v>0</v>
      </c>
      <c r="Q105" s="1488">
        <v>0</v>
      </c>
      <c r="R105" s="1488">
        <v>0</v>
      </c>
      <c r="S105" s="1488">
        <v>0</v>
      </c>
      <c r="T105" s="1488">
        <v>0</v>
      </c>
      <c r="U105" s="1488">
        <v>0</v>
      </c>
      <c r="V105" s="1488">
        <v>0</v>
      </c>
      <c r="W105" s="1488">
        <v>0</v>
      </c>
      <c r="X105" s="1488">
        <v>0</v>
      </c>
      <c r="Y105" s="526">
        <f t="shared" ref="Y105:Y114" si="28">SUM(H105:X105)</f>
        <v>0</v>
      </c>
      <c r="Z105" s="1494"/>
      <c r="AA105" s="1494"/>
      <c r="AB105" s="1019"/>
    </row>
    <row r="106" spans="1:28" ht="18">
      <c r="A106" s="1039"/>
      <c r="B106" s="1013"/>
      <c r="C106" s="540" t="s">
        <v>74</v>
      </c>
      <c r="D106" s="515"/>
      <c r="E106" s="515"/>
      <c r="F106" s="1484" t="s">
        <v>219</v>
      </c>
      <c r="G106" s="538"/>
      <c r="H106" s="1488">
        <v>0</v>
      </c>
      <c r="I106" s="1488">
        <v>0</v>
      </c>
      <c r="J106" s="1488">
        <v>0</v>
      </c>
      <c r="K106" s="1488">
        <v>0</v>
      </c>
      <c r="L106" s="1488">
        <v>0</v>
      </c>
      <c r="M106" s="1488">
        <v>0</v>
      </c>
      <c r="N106" s="1488">
        <v>0</v>
      </c>
      <c r="O106" s="1488">
        <v>0</v>
      </c>
      <c r="P106" s="1488">
        <v>0</v>
      </c>
      <c r="Q106" s="1488">
        <v>0</v>
      </c>
      <c r="R106" s="1488">
        <v>0</v>
      </c>
      <c r="S106" s="1488">
        <v>0</v>
      </c>
      <c r="T106" s="1488">
        <v>0</v>
      </c>
      <c r="U106" s="1488">
        <v>0</v>
      </c>
      <c r="V106" s="1488">
        <v>0</v>
      </c>
      <c r="W106" s="1488">
        <v>0</v>
      </c>
      <c r="X106" s="1488">
        <v>0</v>
      </c>
      <c r="Y106" s="526">
        <f t="shared" si="28"/>
        <v>0</v>
      </c>
      <c r="Z106" s="1494"/>
      <c r="AA106" s="1494"/>
      <c r="AB106" s="1019"/>
    </row>
    <row r="107" spans="1:28" ht="32" customHeight="1">
      <c r="A107" s="1039"/>
      <c r="B107" s="1013"/>
      <c r="C107" s="541" t="s">
        <v>223</v>
      </c>
      <c r="D107" s="515"/>
      <c r="E107" s="515"/>
      <c r="F107" s="1483"/>
      <c r="G107" s="538"/>
      <c r="H107" s="1488">
        <v>0</v>
      </c>
      <c r="I107" s="1488">
        <v>0</v>
      </c>
      <c r="J107" s="1488">
        <v>0</v>
      </c>
      <c r="K107" s="1488">
        <v>0</v>
      </c>
      <c r="L107" s="1488">
        <v>0</v>
      </c>
      <c r="M107" s="1488">
        <v>0</v>
      </c>
      <c r="N107" s="1488">
        <v>0</v>
      </c>
      <c r="O107" s="1488">
        <v>0</v>
      </c>
      <c r="P107" s="1488">
        <v>0</v>
      </c>
      <c r="Q107" s="1488">
        <v>0</v>
      </c>
      <c r="R107" s="1488">
        <v>0</v>
      </c>
      <c r="S107" s="1488">
        <v>0</v>
      </c>
      <c r="T107" s="1488">
        <v>0</v>
      </c>
      <c r="U107" s="1488">
        <v>0</v>
      </c>
      <c r="V107" s="1488">
        <v>0</v>
      </c>
      <c r="W107" s="1488">
        <v>0</v>
      </c>
      <c r="X107" s="1488">
        <v>0</v>
      </c>
      <c r="Y107" s="526">
        <f t="shared" si="28"/>
        <v>0</v>
      </c>
      <c r="Z107" s="1494"/>
      <c r="AA107" s="1494"/>
      <c r="AB107" s="1019"/>
    </row>
    <row r="108" spans="1:28" ht="36" customHeight="1" thickBot="1">
      <c r="A108" s="1042"/>
      <c r="B108" s="1014"/>
      <c r="C108" s="542" t="s">
        <v>223</v>
      </c>
      <c r="D108" s="518"/>
      <c r="E108" s="518"/>
      <c r="F108" s="1486"/>
      <c r="G108" s="539"/>
      <c r="H108" s="1491">
        <v>0</v>
      </c>
      <c r="I108" s="1491">
        <v>0</v>
      </c>
      <c r="J108" s="1491">
        <v>0</v>
      </c>
      <c r="K108" s="1491">
        <v>0</v>
      </c>
      <c r="L108" s="1491">
        <v>0</v>
      </c>
      <c r="M108" s="1491">
        <v>0</v>
      </c>
      <c r="N108" s="1491">
        <v>0</v>
      </c>
      <c r="O108" s="1491">
        <v>0</v>
      </c>
      <c r="P108" s="1491">
        <v>0</v>
      </c>
      <c r="Q108" s="1491">
        <v>0</v>
      </c>
      <c r="R108" s="1491">
        <v>0</v>
      </c>
      <c r="S108" s="1491">
        <v>0</v>
      </c>
      <c r="T108" s="1491">
        <v>0</v>
      </c>
      <c r="U108" s="1491">
        <v>0</v>
      </c>
      <c r="V108" s="1491">
        <v>0</v>
      </c>
      <c r="W108" s="1491">
        <v>0</v>
      </c>
      <c r="X108" s="1491">
        <v>0</v>
      </c>
      <c r="Y108" s="527">
        <f t="shared" si="28"/>
        <v>0</v>
      </c>
      <c r="Z108" s="1495"/>
      <c r="AA108" s="1495"/>
      <c r="AB108" s="1020"/>
    </row>
    <row r="109" spans="1:28" ht="18">
      <c r="A109" s="1038" t="s">
        <v>215</v>
      </c>
      <c r="B109" s="1015">
        <f>'3. DEPLOYED LABOR SUMMARY 2'!D44</f>
        <v>0</v>
      </c>
      <c r="C109" s="1036" t="s">
        <v>224</v>
      </c>
      <c r="D109" s="516"/>
      <c r="E109" s="516"/>
      <c r="F109" s="1475" t="s">
        <v>225</v>
      </c>
      <c r="G109" s="537"/>
      <c r="H109" s="517">
        <v>0</v>
      </c>
      <c r="I109" s="517">
        <v>0</v>
      </c>
      <c r="J109" s="517">
        <v>0</v>
      </c>
      <c r="K109" s="517">
        <v>0</v>
      </c>
      <c r="L109" s="517">
        <v>0</v>
      </c>
      <c r="M109" s="517">
        <v>0</v>
      </c>
      <c r="N109" s="517">
        <v>0</v>
      </c>
      <c r="O109" s="517">
        <v>0</v>
      </c>
      <c r="P109" s="517">
        <v>0</v>
      </c>
      <c r="Q109" s="517">
        <v>0</v>
      </c>
      <c r="R109" s="517">
        <v>0</v>
      </c>
      <c r="S109" s="517">
        <v>0</v>
      </c>
      <c r="T109" s="517">
        <v>0</v>
      </c>
      <c r="U109" s="517">
        <v>0</v>
      </c>
      <c r="V109" s="517">
        <v>0</v>
      </c>
      <c r="W109" s="517">
        <v>0</v>
      </c>
      <c r="X109" s="517">
        <v>0</v>
      </c>
      <c r="Y109" s="1006">
        <f>SUM(H109:X113)</f>
        <v>0</v>
      </c>
      <c r="Z109" s="1021">
        <v>0</v>
      </c>
      <c r="AA109" s="1021">
        <v>0</v>
      </c>
      <c r="AB109" s="1018">
        <f t="shared" ref="AB109" si="29">SUM(Y109+Y110+Y111+Y112+Y113+Y114+Y115+Y116+Y117+Y118+Y119+Y120)</f>
        <v>0</v>
      </c>
    </row>
    <row r="110" spans="1:28" ht="18">
      <c r="A110" s="1039"/>
      <c r="B110" s="1013"/>
      <c r="C110" s="1037"/>
      <c r="D110" s="515"/>
      <c r="E110" s="515"/>
      <c r="F110" s="1476" t="s">
        <v>226</v>
      </c>
      <c r="G110" s="538"/>
      <c r="H110" s="513">
        <v>0</v>
      </c>
      <c r="I110" s="513">
        <v>0</v>
      </c>
      <c r="J110" s="513">
        <v>0</v>
      </c>
      <c r="K110" s="513">
        <v>0</v>
      </c>
      <c r="L110" s="513">
        <v>0</v>
      </c>
      <c r="M110" s="513">
        <v>0</v>
      </c>
      <c r="N110" s="513">
        <v>0</v>
      </c>
      <c r="O110" s="513">
        <v>0</v>
      </c>
      <c r="P110" s="513">
        <v>0</v>
      </c>
      <c r="Q110" s="513">
        <v>0</v>
      </c>
      <c r="R110" s="513">
        <v>0</v>
      </c>
      <c r="S110" s="513">
        <v>0</v>
      </c>
      <c r="T110" s="513">
        <v>0</v>
      </c>
      <c r="U110" s="513">
        <v>0</v>
      </c>
      <c r="V110" s="513">
        <v>0</v>
      </c>
      <c r="W110" s="513">
        <v>0</v>
      </c>
      <c r="X110" s="513">
        <v>0</v>
      </c>
      <c r="Y110" s="1007">
        <f t="shared" si="28"/>
        <v>0</v>
      </c>
      <c r="Z110" s="1022"/>
      <c r="AA110" s="1022"/>
      <c r="AB110" s="1019"/>
    </row>
    <row r="111" spans="1:28" ht="18">
      <c r="A111" s="1039"/>
      <c r="B111" s="1013"/>
      <c r="C111" s="1037"/>
      <c r="D111" s="515"/>
      <c r="E111" s="515"/>
      <c r="F111" s="1476" t="s">
        <v>227</v>
      </c>
      <c r="G111" s="538"/>
      <c r="H111" s="513">
        <v>0</v>
      </c>
      <c r="I111" s="513">
        <v>0</v>
      </c>
      <c r="J111" s="513">
        <v>0</v>
      </c>
      <c r="K111" s="513">
        <v>0</v>
      </c>
      <c r="L111" s="513">
        <v>0</v>
      </c>
      <c r="M111" s="513">
        <v>0</v>
      </c>
      <c r="N111" s="513">
        <v>0</v>
      </c>
      <c r="O111" s="513">
        <v>0</v>
      </c>
      <c r="P111" s="513">
        <v>0</v>
      </c>
      <c r="Q111" s="513">
        <v>0</v>
      </c>
      <c r="R111" s="513">
        <v>0</v>
      </c>
      <c r="S111" s="513">
        <v>0</v>
      </c>
      <c r="T111" s="513">
        <v>0</v>
      </c>
      <c r="U111" s="513">
        <v>0</v>
      </c>
      <c r="V111" s="513">
        <v>0</v>
      </c>
      <c r="W111" s="513">
        <v>0</v>
      </c>
      <c r="X111" s="513">
        <v>0</v>
      </c>
      <c r="Y111" s="1007">
        <f t="shared" si="28"/>
        <v>0</v>
      </c>
      <c r="Z111" s="1022"/>
      <c r="AA111" s="1022"/>
      <c r="AB111" s="1019"/>
    </row>
    <row r="112" spans="1:28" ht="18">
      <c r="A112" s="1039"/>
      <c r="B112" s="1013"/>
      <c r="C112" s="1037"/>
      <c r="D112" s="515"/>
      <c r="E112" s="515"/>
      <c r="F112" s="1476" t="s">
        <v>228</v>
      </c>
      <c r="G112" s="538"/>
      <c r="H112" s="513">
        <v>0</v>
      </c>
      <c r="I112" s="513">
        <v>0</v>
      </c>
      <c r="J112" s="513">
        <v>0</v>
      </c>
      <c r="K112" s="513">
        <v>0</v>
      </c>
      <c r="L112" s="513">
        <v>0</v>
      </c>
      <c r="M112" s="513">
        <v>0</v>
      </c>
      <c r="N112" s="513">
        <v>0</v>
      </c>
      <c r="O112" s="513">
        <v>0</v>
      </c>
      <c r="P112" s="513">
        <v>0</v>
      </c>
      <c r="Q112" s="513">
        <v>0</v>
      </c>
      <c r="R112" s="513">
        <v>0</v>
      </c>
      <c r="S112" s="513">
        <v>0</v>
      </c>
      <c r="T112" s="513">
        <v>0</v>
      </c>
      <c r="U112" s="513">
        <v>0</v>
      </c>
      <c r="V112" s="513">
        <v>0</v>
      </c>
      <c r="W112" s="513">
        <v>0</v>
      </c>
      <c r="X112" s="513">
        <v>0</v>
      </c>
      <c r="Y112" s="1007">
        <f t="shared" si="28"/>
        <v>0</v>
      </c>
      <c r="Z112" s="1022"/>
      <c r="AA112" s="1022"/>
      <c r="AB112" s="1019"/>
    </row>
    <row r="113" spans="1:28" ht="18">
      <c r="A113" s="1039"/>
      <c r="B113" s="1013"/>
      <c r="C113" s="1037"/>
      <c r="D113" s="515"/>
      <c r="E113" s="515"/>
      <c r="F113" s="1476" t="s">
        <v>229</v>
      </c>
      <c r="G113" s="538"/>
      <c r="H113" s="513">
        <v>0</v>
      </c>
      <c r="I113" s="513">
        <v>0</v>
      </c>
      <c r="J113" s="513">
        <v>0</v>
      </c>
      <c r="K113" s="513">
        <v>0</v>
      </c>
      <c r="L113" s="513">
        <v>0</v>
      </c>
      <c r="M113" s="513">
        <v>0</v>
      </c>
      <c r="N113" s="513">
        <v>0</v>
      </c>
      <c r="O113" s="513">
        <v>0</v>
      </c>
      <c r="P113" s="513">
        <v>0</v>
      </c>
      <c r="Q113" s="513">
        <v>0</v>
      </c>
      <c r="R113" s="513">
        <v>0</v>
      </c>
      <c r="S113" s="513">
        <v>0</v>
      </c>
      <c r="T113" s="513">
        <v>0</v>
      </c>
      <c r="U113" s="513">
        <v>0</v>
      </c>
      <c r="V113" s="513">
        <v>0</v>
      </c>
      <c r="W113" s="513">
        <v>0</v>
      </c>
      <c r="X113" s="513">
        <v>0</v>
      </c>
      <c r="Y113" s="1008">
        <f t="shared" si="28"/>
        <v>0</v>
      </c>
      <c r="Z113" s="1022"/>
      <c r="AA113" s="1022"/>
      <c r="AB113" s="1019"/>
    </row>
    <row r="114" spans="1:28" ht="31">
      <c r="A114" s="1040"/>
      <c r="B114" s="1016"/>
      <c r="C114" s="541" t="s">
        <v>216</v>
      </c>
      <c r="D114" s="521"/>
      <c r="E114" s="521"/>
      <c r="F114" s="1477" t="s">
        <v>217</v>
      </c>
      <c r="G114" s="538"/>
      <c r="H114" s="513">
        <v>0</v>
      </c>
      <c r="I114" s="513">
        <v>0</v>
      </c>
      <c r="J114" s="513">
        <v>0</v>
      </c>
      <c r="K114" s="513">
        <v>0</v>
      </c>
      <c r="L114" s="513">
        <v>0</v>
      </c>
      <c r="M114" s="513">
        <v>0</v>
      </c>
      <c r="N114" s="513">
        <v>0</v>
      </c>
      <c r="O114" s="513">
        <v>0</v>
      </c>
      <c r="P114" s="513">
        <v>0</v>
      </c>
      <c r="Q114" s="513">
        <v>0</v>
      </c>
      <c r="R114" s="513">
        <v>0</v>
      </c>
      <c r="S114" s="513">
        <v>0</v>
      </c>
      <c r="T114" s="513">
        <v>0</v>
      </c>
      <c r="U114" s="513">
        <v>0</v>
      </c>
      <c r="V114" s="513">
        <v>0</v>
      </c>
      <c r="W114" s="513">
        <v>0</v>
      </c>
      <c r="X114" s="513">
        <v>0</v>
      </c>
      <c r="Y114" s="526">
        <f t="shared" si="28"/>
        <v>0</v>
      </c>
      <c r="Z114" s="1022"/>
      <c r="AA114" s="1022"/>
      <c r="AB114" s="1019"/>
    </row>
    <row r="115" spans="1:28" ht="18">
      <c r="A115" s="1041" t="s">
        <v>218</v>
      </c>
      <c r="B115" s="1012">
        <f>'3. DEPLOYED LABOR SUMMARY 2'!D45</f>
        <v>0</v>
      </c>
      <c r="C115" s="540" t="s">
        <v>231</v>
      </c>
      <c r="D115" s="515"/>
      <c r="E115" s="515"/>
      <c r="F115" s="1477" t="s">
        <v>219</v>
      </c>
      <c r="G115" s="538"/>
      <c r="H115" s="513">
        <v>0</v>
      </c>
      <c r="I115" s="513">
        <v>0</v>
      </c>
      <c r="J115" s="513">
        <v>0</v>
      </c>
      <c r="K115" s="513">
        <v>0</v>
      </c>
      <c r="L115" s="513">
        <v>0</v>
      </c>
      <c r="M115" s="513">
        <v>0</v>
      </c>
      <c r="N115" s="513">
        <v>0</v>
      </c>
      <c r="O115" s="513">
        <v>0</v>
      </c>
      <c r="P115" s="513">
        <v>0</v>
      </c>
      <c r="Q115" s="513">
        <v>0</v>
      </c>
      <c r="R115" s="513">
        <v>0</v>
      </c>
      <c r="S115" s="513">
        <v>0</v>
      </c>
      <c r="T115" s="513">
        <v>0</v>
      </c>
      <c r="U115" s="513">
        <v>0</v>
      </c>
      <c r="V115" s="513">
        <v>0</v>
      </c>
      <c r="W115" s="513">
        <v>0</v>
      </c>
      <c r="X115" s="513">
        <v>0</v>
      </c>
      <c r="Y115" s="526">
        <f t="shared" ref="Y115" si="30">H115</f>
        <v>0</v>
      </c>
      <c r="Z115" s="1022"/>
      <c r="AA115" s="1022"/>
      <c r="AB115" s="1019"/>
    </row>
    <row r="116" spans="1:28" ht="53">
      <c r="A116" s="1039"/>
      <c r="B116" s="1013"/>
      <c r="C116" s="540" t="s">
        <v>220</v>
      </c>
      <c r="D116" s="515"/>
      <c r="E116" s="515"/>
      <c r="F116" s="1478" t="s">
        <v>221</v>
      </c>
      <c r="G116" s="1481">
        <v>0.72499999999999998</v>
      </c>
      <c r="H116" s="529"/>
      <c r="I116" s="529"/>
      <c r="J116" s="529"/>
      <c r="K116" s="529"/>
      <c r="L116" s="529"/>
      <c r="M116" s="529"/>
      <c r="N116" s="529"/>
      <c r="O116" s="529"/>
      <c r="P116" s="529"/>
      <c r="Q116" s="529"/>
      <c r="R116" s="529"/>
      <c r="S116" s="529"/>
      <c r="T116" s="529"/>
      <c r="U116" s="529"/>
      <c r="V116" s="545"/>
      <c r="W116" s="545"/>
      <c r="X116" s="545"/>
      <c r="Y116" s="526">
        <f t="shared" ref="Y116" si="31">(G116*H116)+(I116*G116)+(J116*G116)+(K116*G116)+(L116*G116)+(M116*G116)+(N116*G116)+(O116*G116)+(P116*G116)+(Q116*G116)+(R116*G116)+(S116*G116)+(T116*G116)+(U116*G116)+(V116*G116)+(W116*G116)+(X116*G116)</f>
        <v>0</v>
      </c>
      <c r="Z116" s="1022"/>
      <c r="AA116" s="1022"/>
      <c r="AB116" s="1019"/>
    </row>
    <row r="117" spans="1:28" ht="18">
      <c r="A117" s="1039"/>
      <c r="B117" s="1013"/>
      <c r="C117" s="540" t="s">
        <v>222</v>
      </c>
      <c r="D117" s="515"/>
      <c r="E117" s="515"/>
      <c r="F117" s="1477" t="s">
        <v>219</v>
      </c>
      <c r="G117" s="538"/>
      <c r="H117" s="513">
        <v>0</v>
      </c>
      <c r="I117" s="513">
        <v>0</v>
      </c>
      <c r="J117" s="513">
        <v>0</v>
      </c>
      <c r="K117" s="513">
        <v>0</v>
      </c>
      <c r="L117" s="513">
        <v>0</v>
      </c>
      <c r="M117" s="513">
        <v>0</v>
      </c>
      <c r="N117" s="513">
        <v>0</v>
      </c>
      <c r="O117" s="513">
        <v>0</v>
      </c>
      <c r="P117" s="513">
        <v>0</v>
      </c>
      <c r="Q117" s="513">
        <v>0</v>
      </c>
      <c r="R117" s="513">
        <v>0</v>
      </c>
      <c r="S117" s="513">
        <v>0</v>
      </c>
      <c r="T117" s="513">
        <v>0</v>
      </c>
      <c r="U117" s="513">
        <v>0</v>
      </c>
      <c r="V117" s="513">
        <v>0</v>
      </c>
      <c r="W117" s="513">
        <v>0</v>
      </c>
      <c r="X117" s="513">
        <v>0</v>
      </c>
      <c r="Y117" s="526">
        <f t="shared" ref="Y117:Y126" si="32">SUM(H117:X117)</f>
        <v>0</v>
      </c>
      <c r="Z117" s="1022"/>
      <c r="AA117" s="1022"/>
      <c r="AB117" s="1019"/>
    </row>
    <row r="118" spans="1:28" ht="18">
      <c r="A118" s="1039"/>
      <c r="B118" s="1013"/>
      <c r="C118" s="540" t="s">
        <v>74</v>
      </c>
      <c r="D118" s="515"/>
      <c r="E118" s="515"/>
      <c r="F118" s="1477" t="s">
        <v>219</v>
      </c>
      <c r="G118" s="538"/>
      <c r="H118" s="513">
        <v>0</v>
      </c>
      <c r="I118" s="513">
        <v>0</v>
      </c>
      <c r="J118" s="513">
        <v>0</v>
      </c>
      <c r="K118" s="513">
        <v>0</v>
      </c>
      <c r="L118" s="513">
        <v>0</v>
      </c>
      <c r="M118" s="513">
        <v>0</v>
      </c>
      <c r="N118" s="513">
        <v>0</v>
      </c>
      <c r="O118" s="513">
        <v>0</v>
      </c>
      <c r="P118" s="513">
        <v>0</v>
      </c>
      <c r="Q118" s="513">
        <v>0</v>
      </c>
      <c r="R118" s="513">
        <v>0</v>
      </c>
      <c r="S118" s="513">
        <v>0</v>
      </c>
      <c r="T118" s="513">
        <v>0</v>
      </c>
      <c r="U118" s="513">
        <v>0</v>
      </c>
      <c r="V118" s="513">
        <v>0</v>
      </c>
      <c r="W118" s="513">
        <v>0</v>
      </c>
      <c r="X118" s="513">
        <v>0</v>
      </c>
      <c r="Y118" s="526">
        <f t="shared" si="32"/>
        <v>0</v>
      </c>
      <c r="Z118" s="1022"/>
      <c r="AA118" s="1022"/>
      <c r="AB118" s="1019"/>
    </row>
    <row r="119" spans="1:28" ht="40.5" customHeight="1">
      <c r="A119" s="1039"/>
      <c r="B119" s="1013"/>
      <c r="C119" s="541" t="s">
        <v>223</v>
      </c>
      <c r="D119" s="515"/>
      <c r="E119" s="515"/>
      <c r="F119" s="1476"/>
      <c r="G119" s="538"/>
      <c r="H119" s="513">
        <v>0</v>
      </c>
      <c r="I119" s="513">
        <v>0</v>
      </c>
      <c r="J119" s="513">
        <v>0</v>
      </c>
      <c r="K119" s="513">
        <v>0</v>
      </c>
      <c r="L119" s="513">
        <v>0</v>
      </c>
      <c r="M119" s="513">
        <v>0</v>
      </c>
      <c r="N119" s="513">
        <v>0</v>
      </c>
      <c r="O119" s="513">
        <v>0</v>
      </c>
      <c r="P119" s="513">
        <v>0</v>
      </c>
      <c r="Q119" s="513">
        <v>0</v>
      </c>
      <c r="R119" s="513">
        <v>0</v>
      </c>
      <c r="S119" s="513">
        <v>0</v>
      </c>
      <c r="T119" s="513">
        <v>0</v>
      </c>
      <c r="U119" s="513">
        <v>0</v>
      </c>
      <c r="V119" s="513">
        <v>0</v>
      </c>
      <c r="W119" s="513">
        <v>0</v>
      </c>
      <c r="X119" s="513">
        <v>0</v>
      </c>
      <c r="Y119" s="526">
        <f t="shared" si="32"/>
        <v>0</v>
      </c>
      <c r="Z119" s="1022"/>
      <c r="AA119" s="1022"/>
      <c r="AB119" s="1019"/>
    </row>
    <row r="120" spans="1:28" ht="36" customHeight="1" thickBot="1">
      <c r="A120" s="1042"/>
      <c r="B120" s="1014"/>
      <c r="C120" s="542" t="s">
        <v>223</v>
      </c>
      <c r="D120" s="518"/>
      <c r="E120" s="518"/>
      <c r="F120" s="1479"/>
      <c r="G120" s="539"/>
      <c r="H120" s="519">
        <v>0</v>
      </c>
      <c r="I120" s="519">
        <v>0</v>
      </c>
      <c r="J120" s="519">
        <v>0</v>
      </c>
      <c r="K120" s="519">
        <v>0</v>
      </c>
      <c r="L120" s="519">
        <v>0</v>
      </c>
      <c r="M120" s="519">
        <v>0</v>
      </c>
      <c r="N120" s="519">
        <v>0</v>
      </c>
      <c r="O120" s="519">
        <v>0</v>
      </c>
      <c r="P120" s="519">
        <v>0</v>
      </c>
      <c r="Q120" s="519">
        <v>0</v>
      </c>
      <c r="R120" s="519">
        <v>0</v>
      </c>
      <c r="S120" s="519">
        <v>0</v>
      </c>
      <c r="T120" s="519">
        <v>0</v>
      </c>
      <c r="U120" s="519">
        <v>0</v>
      </c>
      <c r="V120" s="519">
        <v>0</v>
      </c>
      <c r="W120" s="519">
        <v>0</v>
      </c>
      <c r="X120" s="519">
        <v>0</v>
      </c>
      <c r="Y120" s="527">
        <f t="shared" si="32"/>
        <v>0</v>
      </c>
      <c r="Z120" s="1023"/>
      <c r="AA120" s="1023"/>
      <c r="AB120" s="1020"/>
    </row>
    <row r="121" spans="1:28" ht="18">
      <c r="A121" s="1038" t="s">
        <v>215</v>
      </c>
      <c r="B121" s="1015">
        <f>'3. DEPLOYED LABOR SUMMARY 2'!D48</f>
        <v>0</v>
      </c>
      <c r="C121" s="1036" t="s">
        <v>224</v>
      </c>
      <c r="D121" s="516"/>
      <c r="E121" s="516"/>
      <c r="F121" s="1482" t="s">
        <v>225</v>
      </c>
      <c r="G121" s="537"/>
      <c r="H121" s="1487">
        <v>0</v>
      </c>
      <c r="I121" s="1487">
        <v>0</v>
      </c>
      <c r="J121" s="1487">
        <v>0</v>
      </c>
      <c r="K121" s="1487">
        <v>0</v>
      </c>
      <c r="L121" s="1487">
        <v>0</v>
      </c>
      <c r="M121" s="1487">
        <v>0</v>
      </c>
      <c r="N121" s="1487">
        <v>0</v>
      </c>
      <c r="O121" s="1487">
        <v>0</v>
      </c>
      <c r="P121" s="1487">
        <v>0</v>
      </c>
      <c r="Q121" s="1487">
        <v>0</v>
      </c>
      <c r="R121" s="1487">
        <v>0</v>
      </c>
      <c r="S121" s="1487">
        <v>0</v>
      </c>
      <c r="T121" s="1487">
        <v>0</v>
      </c>
      <c r="U121" s="1487">
        <v>0</v>
      </c>
      <c r="V121" s="1487">
        <v>0</v>
      </c>
      <c r="W121" s="1487">
        <v>0</v>
      </c>
      <c r="X121" s="1487">
        <v>0</v>
      </c>
      <c r="Y121" s="1006">
        <f>SUM(H121:X125)</f>
        <v>0</v>
      </c>
      <c r="Z121" s="1493">
        <v>0</v>
      </c>
      <c r="AA121" s="1493">
        <v>0</v>
      </c>
      <c r="AB121" s="1018">
        <f t="shared" ref="AB121" si="33">SUM(Y121+Y122+Y123+Y124+Y125+Y126+Y127+Y128+Y129+Y130+Y131+Y132)</f>
        <v>0</v>
      </c>
    </row>
    <row r="122" spans="1:28" ht="18">
      <c r="A122" s="1039"/>
      <c r="B122" s="1013"/>
      <c r="C122" s="1037"/>
      <c r="D122" s="515"/>
      <c r="E122" s="515"/>
      <c r="F122" s="1483" t="s">
        <v>226</v>
      </c>
      <c r="G122" s="538"/>
      <c r="H122" s="1488">
        <v>0</v>
      </c>
      <c r="I122" s="1488">
        <v>0</v>
      </c>
      <c r="J122" s="1488">
        <v>0</v>
      </c>
      <c r="K122" s="1488">
        <v>0</v>
      </c>
      <c r="L122" s="1488">
        <v>0</v>
      </c>
      <c r="M122" s="1488">
        <v>0</v>
      </c>
      <c r="N122" s="1488">
        <v>0</v>
      </c>
      <c r="O122" s="1488">
        <v>0</v>
      </c>
      <c r="P122" s="1488">
        <v>0</v>
      </c>
      <c r="Q122" s="1488">
        <v>0</v>
      </c>
      <c r="R122" s="1488">
        <v>0</v>
      </c>
      <c r="S122" s="1488">
        <v>0</v>
      </c>
      <c r="T122" s="1488">
        <v>0</v>
      </c>
      <c r="U122" s="1488">
        <v>0</v>
      </c>
      <c r="V122" s="1488">
        <v>0</v>
      </c>
      <c r="W122" s="1488">
        <v>0</v>
      </c>
      <c r="X122" s="1488">
        <v>0</v>
      </c>
      <c r="Y122" s="1007">
        <f t="shared" si="32"/>
        <v>0</v>
      </c>
      <c r="Z122" s="1494"/>
      <c r="AA122" s="1494"/>
      <c r="AB122" s="1019"/>
    </row>
    <row r="123" spans="1:28" ht="18">
      <c r="A123" s="1039"/>
      <c r="B123" s="1013"/>
      <c r="C123" s="1037"/>
      <c r="D123" s="515"/>
      <c r="E123" s="515"/>
      <c r="F123" s="1483" t="s">
        <v>227</v>
      </c>
      <c r="G123" s="538"/>
      <c r="H123" s="1488">
        <v>0</v>
      </c>
      <c r="I123" s="1488">
        <v>0</v>
      </c>
      <c r="J123" s="1488">
        <v>0</v>
      </c>
      <c r="K123" s="1488">
        <v>0</v>
      </c>
      <c r="L123" s="1488">
        <v>0</v>
      </c>
      <c r="M123" s="1488">
        <v>0</v>
      </c>
      <c r="N123" s="1488">
        <v>0</v>
      </c>
      <c r="O123" s="1488">
        <v>0</v>
      </c>
      <c r="P123" s="1488">
        <v>0</v>
      </c>
      <c r="Q123" s="1488">
        <v>0</v>
      </c>
      <c r="R123" s="1488">
        <v>0</v>
      </c>
      <c r="S123" s="1488">
        <v>0</v>
      </c>
      <c r="T123" s="1488">
        <v>0</v>
      </c>
      <c r="U123" s="1488">
        <v>0</v>
      </c>
      <c r="V123" s="1488">
        <v>0</v>
      </c>
      <c r="W123" s="1488">
        <v>0</v>
      </c>
      <c r="X123" s="1488">
        <v>0</v>
      </c>
      <c r="Y123" s="1007">
        <f t="shared" si="32"/>
        <v>0</v>
      </c>
      <c r="Z123" s="1494"/>
      <c r="AA123" s="1494"/>
      <c r="AB123" s="1019"/>
    </row>
    <row r="124" spans="1:28" ht="18">
      <c r="A124" s="1039"/>
      <c r="B124" s="1013"/>
      <c r="C124" s="1037"/>
      <c r="D124" s="515"/>
      <c r="E124" s="515"/>
      <c r="F124" s="1483" t="s">
        <v>228</v>
      </c>
      <c r="G124" s="538"/>
      <c r="H124" s="1488">
        <v>0</v>
      </c>
      <c r="I124" s="1488">
        <v>0</v>
      </c>
      <c r="J124" s="1488">
        <v>0</v>
      </c>
      <c r="K124" s="1488">
        <v>0</v>
      </c>
      <c r="L124" s="1488">
        <v>0</v>
      </c>
      <c r="M124" s="1488">
        <v>0</v>
      </c>
      <c r="N124" s="1488">
        <v>0</v>
      </c>
      <c r="O124" s="1488">
        <v>0</v>
      </c>
      <c r="P124" s="1488">
        <v>0</v>
      </c>
      <c r="Q124" s="1488">
        <v>0</v>
      </c>
      <c r="R124" s="1488">
        <v>0</v>
      </c>
      <c r="S124" s="1488">
        <v>0</v>
      </c>
      <c r="T124" s="1488">
        <v>0</v>
      </c>
      <c r="U124" s="1488">
        <v>0</v>
      </c>
      <c r="V124" s="1488">
        <v>0</v>
      </c>
      <c r="W124" s="1488">
        <v>0</v>
      </c>
      <c r="X124" s="1488">
        <v>0</v>
      </c>
      <c r="Y124" s="1007">
        <f t="shared" si="32"/>
        <v>0</v>
      </c>
      <c r="Z124" s="1494"/>
      <c r="AA124" s="1494"/>
      <c r="AB124" s="1019"/>
    </row>
    <row r="125" spans="1:28" ht="18">
      <c r="A125" s="1039"/>
      <c r="B125" s="1013"/>
      <c r="C125" s="1037"/>
      <c r="D125" s="515"/>
      <c r="E125" s="515"/>
      <c r="F125" s="1483" t="s">
        <v>229</v>
      </c>
      <c r="G125" s="538"/>
      <c r="H125" s="1488">
        <v>0</v>
      </c>
      <c r="I125" s="1488">
        <v>0</v>
      </c>
      <c r="J125" s="1488">
        <v>0</v>
      </c>
      <c r="K125" s="1488">
        <v>0</v>
      </c>
      <c r="L125" s="1488">
        <v>0</v>
      </c>
      <c r="M125" s="1488">
        <v>0</v>
      </c>
      <c r="N125" s="1488">
        <v>0</v>
      </c>
      <c r="O125" s="1488">
        <v>0</v>
      </c>
      <c r="P125" s="1488">
        <v>0</v>
      </c>
      <c r="Q125" s="1488">
        <v>0</v>
      </c>
      <c r="R125" s="1488">
        <v>0</v>
      </c>
      <c r="S125" s="1488">
        <v>0</v>
      </c>
      <c r="T125" s="1488">
        <v>0</v>
      </c>
      <c r="U125" s="1488">
        <v>0</v>
      </c>
      <c r="V125" s="1488">
        <v>0</v>
      </c>
      <c r="W125" s="1488">
        <v>0</v>
      </c>
      <c r="X125" s="1488">
        <v>0</v>
      </c>
      <c r="Y125" s="1008">
        <f t="shared" si="32"/>
        <v>0</v>
      </c>
      <c r="Z125" s="1494"/>
      <c r="AA125" s="1494"/>
      <c r="AB125" s="1019"/>
    </row>
    <row r="126" spans="1:28" ht="31">
      <c r="A126" s="1040"/>
      <c r="B126" s="1016"/>
      <c r="C126" s="541" t="s">
        <v>216</v>
      </c>
      <c r="D126" s="521"/>
      <c r="E126" s="521"/>
      <c r="F126" s="1484" t="s">
        <v>217</v>
      </c>
      <c r="G126" s="538"/>
      <c r="H126" s="1488">
        <v>0</v>
      </c>
      <c r="I126" s="1488">
        <v>0</v>
      </c>
      <c r="J126" s="1488">
        <v>0</v>
      </c>
      <c r="K126" s="1488">
        <v>0</v>
      </c>
      <c r="L126" s="1488">
        <v>0</v>
      </c>
      <c r="M126" s="1488">
        <v>0</v>
      </c>
      <c r="N126" s="1488">
        <v>0</v>
      </c>
      <c r="O126" s="1488">
        <v>0</v>
      </c>
      <c r="P126" s="1488">
        <v>0</v>
      </c>
      <c r="Q126" s="1488">
        <v>0</v>
      </c>
      <c r="R126" s="1488">
        <v>0</v>
      </c>
      <c r="S126" s="1488">
        <v>0</v>
      </c>
      <c r="T126" s="1488">
        <v>0</v>
      </c>
      <c r="U126" s="1488">
        <v>0</v>
      </c>
      <c r="V126" s="1488">
        <v>0</v>
      </c>
      <c r="W126" s="1488">
        <v>0</v>
      </c>
      <c r="X126" s="1488">
        <v>0</v>
      </c>
      <c r="Y126" s="526">
        <f t="shared" si="32"/>
        <v>0</v>
      </c>
      <c r="Z126" s="1494"/>
      <c r="AA126" s="1494"/>
      <c r="AB126" s="1019"/>
    </row>
    <row r="127" spans="1:28" ht="18">
      <c r="A127" s="1041" t="s">
        <v>218</v>
      </c>
      <c r="B127" s="1012">
        <f>'3. DEPLOYED LABOR SUMMARY 2'!D49</f>
        <v>0</v>
      </c>
      <c r="C127" s="540" t="s">
        <v>231</v>
      </c>
      <c r="D127" s="515"/>
      <c r="E127" s="515"/>
      <c r="F127" s="1484" t="s">
        <v>219</v>
      </c>
      <c r="G127" s="538"/>
      <c r="H127" s="1488">
        <v>0</v>
      </c>
      <c r="I127" s="1488">
        <v>0</v>
      </c>
      <c r="J127" s="1488">
        <v>0</v>
      </c>
      <c r="K127" s="1488">
        <v>0</v>
      </c>
      <c r="L127" s="1488">
        <v>0</v>
      </c>
      <c r="M127" s="1488">
        <v>0</v>
      </c>
      <c r="N127" s="1488">
        <v>0</v>
      </c>
      <c r="O127" s="1488">
        <v>0</v>
      </c>
      <c r="P127" s="1488">
        <v>0</v>
      </c>
      <c r="Q127" s="1488">
        <v>0</v>
      </c>
      <c r="R127" s="1488">
        <v>0</v>
      </c>
      <c r="S127" s="1488">
        <v>0</v>
      </c>
      <c r="T127" s="1488">
        <v>0</v>
      </c>
      <c r="U127" s="1488">
        <v>0</v>
      </c>
      <c r="V127" s="1488">
        <v>0</v>
      </c>
      <c r="W127" s="1488">
        <v>0</v>
      </c>
      <c r="X127" s="1488">
        <v>0</v>
      </c>
      <c r="Y127" s="526">
        <f>H127</f>
        <v>0</v>
      </c>
      <c r="Z127" s="1494"/>
      <c r="AA127" s="1494"/>
      <c r="AB127" s="1019"/>
    </row>
    <row r="128" spans="1:28" ht="53">
      <c r="A128" s="1039"/>
      <c r="B128" s="1013"/>
      <c r="C128" s="540" t="s">
        <v>220</v>
      </c>
      <c r="D128" s="515"/>
      <c r="E128" s="515"/>
      <c r="F128" s="1485" t="s">
        <v>221</v>
      </c>
      <c r="G128" s="1492">
        <v>0.72499999999999998</v>
      </c>
      <c r="H128" s="1489"/>
      <c r="I128" s="1489"/>
      <c r="J128" s="1489"/>
      <c r="K128" s="1489"/>
      <c r="L128" s="1489"/>
      <c r="M128" s="1489"/>
      <c r="N128" s="1489"/>
      <c r="O128" s="1489"/>
      <c r="P128" s="1489"/>
      <c r="Q128" s="1489"/>
      <c r="R128" s="1489"/>
      <c r="S128" s="1489"/>
      <c r="T128" s="1489"/>
      <c r="U128" s="1489"/>
      <c r="V128" s="1490"/>
      <c r="W128" s="1490"/>
      <c r="X128" s="1490"/>
      <c r="Y128" s="526">
        <f>(G128*H128)+(I128*G128)+(J128*G128)+(K128*G128)+(L128*G128)+(M128*G128)+(N128*G128)+(O128*G128)+(P128*G128)+(Q128*G128)+(R128*G128)+(S128*G128)+(T128*G128)+(U128*G128)+(V128*G128)+(W128*G128)+(X128*G128)</f>
        <v>0</v>
      </c>
      <c r="Z128" s="1494"/>
      <c r="AA128" s="1494"/>
      <c r="AB128" s="1019"/>
    </row>
    <row r="129" spans="1:28" ht="18">
      <c r="A129" s="1039"/>
      <c r="B129" s="1013"/>
      <c r="C129" s="540" t="s">
        <v>222</v>
      </c>
      <c r="D129" s="515"/>
      <c r="E129" s="515"/>
      <c r="F129" s="1484" t="s">
        <v>219</v>
      </c>
      <c r="G129" s="538"/>
      <c r="H129" s="1488">
        <v>0</v>
      </c>
      <c r="I129" s="1488">
        <v>0</v>
      </c>
      <c r="J129" s="1488">
        <v>0</v>
      </c>
      <c r="K129" s="1488">
        <v>0</v>
      </c>
      <c r="L129" s="1488">
        <v>0</v>
      </c>
      <c r="M129" s="1488">
        <v>0</v>
      </c>
      <c r="N129" s="1488">
        <v>0</v>
      </c>
      <c r="O129" s="1488">
        <v>0</v>
      </c>
      <c r="P129" s="1488">
        <v>0</v>
      </c>
      <c r="Q129" s="1488">
        <v>0</v>
      </c>
      <c r="R129" s="1488">
        <v>0</v>
      </c>
      <c r="S129" s="1488">
        <v>0</v>
      </c>
      <c r="T129" s="1488">
        <v>0</v>
      </c>
      <c r="U129" s="1488">
        <v>0</v>
      </c>
      <c r="V129" s="1488">
        <v>0</v>
      </c>
      <c r="W129" s="1488">
        <v>0</v>
      </c>
      <c r="X129" s="1488">
        <v>0</v>
      </c>
      <c r="Y129" s="526">
        <f t="shared" ref="Y129:Y131" si="34">SUM(H129:X129)</f>
        <v>0</v>
      </c>
      <c r="Z129" s="1494"/>
      <c r="AA129" s="1494"/>
      <c r="AB129" s="1019"/>
    </row>
    <row r="130" spans="1:28" ht="18">
      <c r="A130" s="1039"/>
      <c r="B130" s="1013"/>
      <c r="C130" s="540" t="s">
        <v>74</v>
      </c>
      <c r="D130" s="515"/>
      <c r="E130" s="515"/>
      <c r="F130" s="1484" t="s">
        <v>219</v>
      </c>
      <c r="G130" s="538"/>
      <c r="H130" s="1488">
        <v>0</v>
      </c>
      <c r="I130" s="1488">
        <v>0</v>
      </c>
      <c r="J130" s="1488">
        <v>0</v>
      </c>
      <c r="K130" s="1488">
        <v>0</v>
      </c>
      <c r="L130" s="1488">
        <v>0</v>
      </c>
      <c r="M130" s="1488">
        <v>0</v>
      </c>
      <c r="N130" s="1488">
        <v>0</v>
      </c>
      <c r="O130" s="1488">
        <v>0</v>
      </c>
      <c r="P130" s="1488">
        <v>0</v>
      </c>
      <c r="Q130" s="1488">
        <v>0</v>
      </c>
      <c r="R130" s="1488">
        <v>0</v>
      </c>
      <c r="S130" s="1488">
        <v>0</v>
      </c>
      <c r="T130" s="1488">
        <v>0</v>
      </c>
      <c r="U130" s="1488">
        <v>0</v>
      </c>
      <c r="V130" s="1488">
        <v>0</v>
      </c>
      <c r="W130" s="1488">
        <v>0</v>
      </c>
      <c r="X130" s="1488">
        <v>0</v>
      </c>
      <c r="Y130" s="526">
        <f t="shared" si="34"/>
        <v>0</v>
      </c>
      <c r="Z130" s="1494"/>
      <c r="AA130" s="1494"/>
      <c r="AB130" s="1019"/>
    </row>
    <row r="131" spans="1:28" ht="33" customHeight="1">
      <c r="A131" s="1039"/>
      <c r="B131" s="1013"/>
      <c r="C131" s="541" t="s">
        <v>223</v>
      </c>
      <c r="D131" s="515"/>
      <c r="E131" s="515"/>
      <c r="F131" s="1483"/>
      <c r="G131" s="538"/>
      <c r="H131" s="1488">
        <v>0</v>
      </c>
      <c r="I131" s="1488">
        <v>0</v>
      </c>
      <c r="J131" s="1488">
        <v>0</v>
      </c>
      <c r="K131" s="1488">
        <v>0</v>
      </c>
      <c r="L131" s="1488">
        <v>0</v>
      </c>
      <c r="M131" s="1488">
        <v>0</v>
      </c>
      <c r="N131" s="1488">
        <v>0</v>
      </c>
      <c r="O131" s="1488">
        <v>0</v>
      </c>
      <c r="P131" s="1488">
        <v>0</v>
      </c>
      <c r="Q131" s="1488">
        <v>0</v>
      </c>
      <c r="R131" s="1488">
        <v>0</v>
      </c>
      <c r="S131" s="1488">
        <v>0</v>
      </c>
      <c r="T131" s="1488">
        <v>0</v>
      </c>
      <c r="U131" s="1488">
        <v>0</v>
      </c>
      <c r="V131" s="1488">
        <v>0</v>
      </c>
      <c r="W131" s="1488">
        <v>0</v>
      </c>
      <c r="X131" s="1488">
        <v>0</v>
      </c>
      <c r="Y131" s="526">
        <f t="shared" si="34"/>
        <v>0</v>
      </c>
      <c r="Z131" s="1494"/>
      <c r="AA131" s="1494"/>
      <c r="AB131" s="1019"/>
    </row>
    <row r="132" spans="1:28" ht="35" customHeight="1" thickBot="1">
      <c r="A132" s="1042"/>
      <c r="B132" s="1014"/>
      <c r="C132" s="542" t="s">
        <v>223</v>
      </c>
      <c r="D132" s="518"/>
      <c r="E132" s="518"/>
      <c r="F132" s="1486"/>
      <c r="G132" s="539"/>
      <c r="H132" s="1491">
        <v>0</v>
      </c>
      <c r="I132" s="1491">
        <v>0</v>
      </c>
      <c r="J132" s="1491">
        <v>0</v>
      </c>
      <c r="K132" s="1491">
        <v>0</v>
      </c>
      <c r="L132" s="1491">
        <v>0</v>
      </c>
      <c r="M132" s="1491">
        <v>0</v>
      </c>
      <c r="N132" s="1491">
        <v>0</v>
      </c>
      <c r="O132" s="1491">
        <v>0</v>
      </c>
      <c r="P132" s="1491">
        <v>0</v>
      </c>
      <c r="Q132" s="1491">
        <v>0</v>
      </c>
      <c r="R132" s="1491">
        <v>0</v>
      </c>
      <c r="S132" s="1491">
        <v>0</v>
      </c>
      <c r="T132" s="1491">
        <v>0</v>
      </c>
      <c r="U132" s="1491">
        <v>0</v>
      </c>
      <c r="V132" s="1491">
        <v>0</v>
      </c>
      <c r="W132" s="1491">
        <v>0</v>
      </c>
      <c r="X132" s="1491">
        <v>0</v>
      </c>
      <c r="Y132" s="527">
        <f>SUM(H132:X132)</f>
        <v>0</v>
      </c>
      <c r="Z132" s="1495"/>
      <c r="AA132" s="1495"/>
      <c r="AB132" s="1020"/>
    </row>
    <row r="133" spans="1:28" ht="18">
      <c r="A133" s="1038" t="s">
        <v>215</v>
      </c>
      <c r="B133" s="1015">
        <f>'3. DEPLOYED LABOR SUMMARY 2'!D52</f>
        <v>0</v>
      </c>
      <c r="C133" s="1036" t="s">
        <v>224</v>
      </c>
      <c r="D133" s="516"/>
      <c r="E133" s="516"/>
      <c r="F133" s="1475" t="s">
        <v>225</v>
      </c>
      <c r="G133" s="537"/>
      <c r="H133" s="517">
        <v>0</v>
      </c>
      <c r="I133" s="517">
        <v>0</v>
      </c>
      <c r="J133" s="517">
        <v>0</v>
      </c>
      <c r="K133" s="517">
        <v>0</v>
      </c>
      <c r="L133" s="517">
        <v>0</v>
      </c>
      <c r="M133" s="517">
        <v>0</v>
      </c>
      <c r="N133" s="517">
        <v>0</v>
      </c>
      <c r="O133" s="517">
        <v>0</v>
      </c>
      <c r="P133" s="517">
        <v>0</v>
      </c>
      <c r="Q133" s="517">
        <v>0</v>
      </c>
      <c r="R133" s="517">
        <v>0</v>
      </c>
      <c r="S133" s="517">
        <v>0</v>
      </c>
      <c r="T133" s="517">
        <v>0</v>
      </c>
      <c r="U133" s="517">
        <v>0</v>
      </c>
      <c r="V133" s="517">
        <v>0</v>
      </c>
      <c r="W133" s="517">
        <v>0</v>
      </c>
      <c r="X133" s="517">
        <v>0</v>
      </c>
      <c r="Y133" s="1006">
        <f>SUM(H133:X137)</f>
        <v>0</v>
      </c>
      <c r="Z133" s="1021">
        <v>0</v>
      </c>
      <c r="AA133" s="1021">
        <v>0</v>
      </c>
      <c r="AB133" s="1018">
        <f t="shared" ref="AB133" si="35">SUM(Y133+Y134+Y135+Y136+Y137+Y138+Y139+Y140+Y141+Y142+Y143+Y144)</f>
        <v>0</v>
      </c>
    </row>
    <row r="134" spans="1:28" ht="18">
      <c r="A134" s="1039"/>
      <c r="B134" s="1013"/>
      <c r="C134" s="1037"/>
      <c r="D134" s="515"/>
      <c r="E134" s="515"/>
      <c r="F134" s="1476" t="s">
        <v>226</v>
      </c>
      <c r="G134" s="538"/>
      <c r="H134" s="513">
        <v>0</v>
      </c>
      <c r="I134" s="513">
        <v>0</v>
      </c>
      <c r="J134" s="513">
        <v>0</v>
      </c>
      <c r="K134" s="513">
        <v>0</v>
      </c>
      <c r="L134" s="513">
        <v>0</v>
      </c>
      <c r="M134" s="513">
        <v>0</v>
      </c>
      <c r="N134" s="513">
        <v>0</v>
      </c>
      <c r="O134" s="513">
        <v>0</v>
      </c>
      <c r="P134" s="513">
        <v>0</v>
      </c>
      <c r="Q134" s="513">
        <v>0</v>
      </c>
      <c r="R134" s="513">
        <v>0</v>
      </c>
      <c r="S134" s="513">
        <v>0</v>
      </c>
      <c r="T134" s="513">
        <v>0</v>
      </c>
      <c r="U134" s="513">
        <v>0</v>
      </c>
      <c r="V134" s="513">
        <v>0</v>
      </c>
      <c r="W134" s="513">
        <v>0</v>
      </c>
      <c r="X134" s="513">
        <v>0</v>
      </c>
      <c r="Y134" s="1007">
        <f t="shared" ref="Y134:Y138" si="36">SUM(H134:X134)</f>
        <v>0</v>
      </c>
      <c r="Z134" s="1022"/>
      <c r="AA134" s="1022"/>
      <c r="AB134" s="1019"/>
    </row>
    <row r="135" spans="1:28" ht="18">
      <c r="A135" s="1039"/>
      <c r="B135" s="1013"/>
      <c r="C135" s="1037"/>
      <c r="D135" s="515"/>
      <c r="E135" s="515"/>
      <c r="F135" s="1476" t="s">
        <v>227</v>
      </c>
      <c r="G135" s="538"/>
      <c r="H135" s="513">
        <v>0</v>
      </c>
      <c r="I135" s="513">
        <v>0</v>
      </c>
      <c r="J135" s="513">
        <v>0</v>
      </c>
      <c r="K135" s="513">
        <v>0</v>
      </c>
      <c r="L135" s="513">
        <v>0</v>
      </c>
      <c r="M135" s="513">
        <v>0</v>
      </c>
      <c r="N135" s="513">
        <v>0</v>
      </c>
      <c r="O135" s="513">
        <v>0</v>
      </c>
      <c r="P135" s="513">
        <v>0</v>
      </c>
      <c r="Q135" s="513">
        <v>0</v>
      </c>
      <c r="R135" s="513">
        <v>0</v>
      </c>
      <c r="S135" s="513">
        <v>0</v>
      </c>
      <c r="T135" s="513">
        <v>0</v>
      </c>
      <c r="U135" s="513">
        <v>0</v>
      </c>
      <c r="V135" s="513">
        <v>0</v>
      </c>
      <c r="W135" s="513">
        <v>0</v>
      </c>
      <c r="X135" s="513">
        <v>0</v>
      </c>
      <c r="Y135" s="1007">
        <f t="shared" si="36"/>
        <v>0</v>
      </c>
      <c r="Z135" s="1022"/>
      <c r="AA135" s="1022"/>
      <c r="AB135" s="1019"/>
    </row>
    <row r="136" spans="1:28" ht="18">
      <c r="A136" s="1039"/>
      <c r="B136" s="1013"/>
      <c r="C136" s="1037"/>
      <c r="D136" s="515"/>
      <c r="E136" s="515"/>
      <c r="F136" s="1476" t="s">
        <v>228</v>
      </c>
      <c r="G136" s="538"/>
      <c r="H136" s="513">
        <v>0</v>
      </c>
      <c r="I136" s="513">
        <v>0</v>
      </c>
      <c r="J136" s="513">
        <v>0</v>
      </c>
      <c r="K136" s="513">
        <v>0</v>
      </c>
      <c r="L136" s="513">
        <v>0</v>
      </c>
      <c r="M136" s="513">
        <v>0</v>
      </c>
      <c r="N136" s="513">
        <v>0</v>
      </c>
      <c r="O136" s="513">
        <v>0</v>
      </c>
      <c r="P136" s="513">
        <v>0</v>
      </c>
      <c r="Q136" s="513">
        <v>0</v>
      </c>
      <c r="R136" s="513">
        <v>0</v>
      </c>
      <c r="S136" s="513">
        <v>0</v>
      </c>
      <c r="T136" s="513">
        <v>0</v>
      </c>
      <c r="U136" s="513">
        <v>0</v>
      </c>
      <c r="V136" s="513">
        <v>0</v>
      </c>
      <c r="W136" s="513">
        <v>0</v>
      </c>
      <c r="X136" s="513">
        <v>0</v>
      </c>
      <c r="Y136" s="1007">
        <f t="shared" si="36"/>
        <v>0</v>
      </c>
      <c r="Z136" s="1022"/>
      <c r="AA136" s="1022"/>
      <c r="AB136" s="1019"/>
    </row>
    <row r="137" spans="1:28" ht="18">
      <c r="A137" s="1039"/>
      <c r="B137" s="1013"/>
      <c r="C137" s="1037"/>
      <c r="D137" s="515"/>
      <c r="E137" s="515"/>
      <c r="F137" s="1476" t="s">
        <v>229</v>
      </c>
      <c r="G137" s="538"/>
      <c r="H137" s="513">
        <v>0</v>
      </c>
      <c r="I137" s="513">
        <v>0</v>
      </c>
      <c r="J137" s="513">
        <v>0</v>
      </c>
      <c r="K137" s="513">
        <v>0</v>
      </c>
      <c r="L137" s="513">
        <v>0</v>
      </c>
      <c r="M137" s="513">
        <v>0</v>
      </c>
      <c r="N137" s="513">
        <v>0</v>
      </c>
      <c r="O137" s="513">
        <v>0</v>
      </c>
      <c r="P137" s="513">
        <v>0</v>
      </c>
      <c r="Q137" s="513">
        <v>0</v>
      </c>
      <c r="R137" s="513">
        <v>0</v>
      </c>
      <c r="S137" s="513">
        <v>0</v>
      </c>
      <c r="T137" s="513">
        <v>0</v>
      </c>
      <c r="U137" s="513">
        <v>0</v>
      </c>
      <c r="V137" s="513">
        <v>0</v>
      </c>
      <c r="W137" s="513">
        <v>0</v>
      </c>
      <c r="X137" s="513">
        <v>0</v>
      </c>
      <c r="Y137" s="1008">
        <f t="shared" si="36"/>
        <v>0</v>
      </c>
      <c r="Z137" s="1022"/>
      <c r="AA137" s="1022"/>
      <c r="AB137" s="1019"/>
    </row>
    <row r="138" spans="1:28" ht="31">
      <c r="A138" s="1040"/>
      <c r="B138" s="1016"/>
      <c r="C138" s="541" t="s">
        <v>216</v>
      </c>
      <c r="D138" s="521"/>
      <c r="E138" s="521"/>
      <c r="F138" s="1477" t="s">
        <v>217</v>
      </c>
      <c r="G138" s="538"/>
      <c r="H138" s="513">
        <v>0</v>
      </c>
      <c r="I138" s="513">
        <v>0</v>
      </c>
      <c r="J138" s="513">
        <v>0</v>
      </c>
      <c r="K138" s="513">
        <v>0</v>
      </c>
      <c r="L138" s="513">
        <v>0</v>
      </c>
      <c r="M138" s="513">
        <v>0</v>
      </c>
      <c r="N138" s="513">
        <v>0</v>
      </c>
      <c r="O138" s="513">
        <v>0</v>
      </c>
      <c r="P138" s="513">
        <v>0</v>
      </c>
      <c r="Q138" s="513">
        <v>0</v>
      </c>
      <c r="R138" s="513">
        <v>0</v>
      </c>
      <c r="S138" s="513">
        <v>0</v>
      </c>
      <c r="T138" s="513">
        <v>0</v>
      </c>
      <c r="U138" s="513">
        <v>0</v>
      </c>
      <c r="V138" s="513">
        <v>0</v>
      </c>
      <c r="W138" s="513">
        <v>0</v>
      </c>
      <c r="X138" s="513">
        <v>0</v>
      </c>
      <c r="Y138" s="526">
        <f t="shared" si="36"/>
        <v>0</v>
      </c>
      <c r="Z138" s="1022"/>
      <c r="AA138" s="1022"/>
      <c r="AB138" s="1019"/>
    </row>
    <row r="139" spans="1:28" ht="18">
      <c r="A139" s="1041" t="s">
        <v>218</v>
      </c>
      <c r="B139" s="1012">
        <f>'3. DEPLOYED LABOR SUMMARY 2'!D53</f>
        <v>0</v>
      </c>
      <c r="C139" s="540" t="s">
        <v>231</v>
      </c>
      <c r="D139" s="515"/>
      <c r="E139" s="515"/>
      <c r="F139" s="1477" t="s">
        <v>219</v>
      </c>
      <c r="G139" s="538"/>
      <c r="H139" s="513">
        <v>0</v>
      </c>
      <c r="I139" s="513"/>
      <c r="J139" s="513"/>
      <c r="K139" s="513"/>
      <c r="L139" s="513"/>
      <c r="M139" s="513"/>
      <c r="N139" s="513"/>
      <c r="O139" s="513"/>
      <c r="P139" s="513"/>
      <c r="Q139" s="513"/>
      <c r="R139" s="513"/>
      <c r="S139" s="513"/>
      <c r="T139" s="513"/>
      <c r="U139" s="513"/>
      <c r="V139" s="1480"/>
      <c r="W139" s="1480"/>
      <c r="X139" s="1480"/>
      <c r="Y139" s="526">
        <f>H139</f>
        <v>0</v>
      </c>
      <c r="Z139" s="1022"/>
      <c r="AA139" s="1022"/>
      <c r="AB139" s="1019"/>
    </row>
    <row r="140" spans="1:28" ht="53">
      <c r="A140" s="1039"/>
      <c r="B140" s="1013"/>
      <c r="C140" s="540" t="s">
        <v>220</v>
      </c>
      <c r="D140" s="515"/>
      <c r="E140" s="515"/>
      <c r="F140" s="1478" t="s">
        <v>221</v>
      </c>
      <c r="G140" s="1481">
        <v>0.72499999999999998</v>
      </c>
      <c r="H140" s="529"/>
      <c r="I140" s="529"/>
      <c r="J140" s="529"/>
      <c r="K140" s="529"/>
      <c r="L140" s="529"/>
      <c r="M140" s="529"/>
      <c r="N140" s="529"/>
      <c r="O140" s="529"/>
      <c r="P140" s="529"/>
      <c r="Q140" s="529"/>
      <c r="R140" s="529"/>
      <c r="S140" s="529"/>
      <c r="T140" s="529"/>
      <c r="U140" s="529"/>
      <c r="V140" s="545"/>
      <c r="W140" s="545"/>
      <c r="X140" s="545"/>
      <c r="Y140" s="526">
        <f>(G140*H140)+(I140*G140)+(J140*G140)+(K140*G140)+(L140*G140)+(M140*G140)+(N140*G140)+(O140*G140)+(P140*G140)+(Q140*G140)+(R140*G140)+(S140*G140)+(T140*G140)+(U140*G140)+(V140*G140)+(W140*G140)+(X140*G140)</f>
        <v>0</v>
      </c>
      <c r="Z140" s="1022"/>
      <c r="AA140" s="1022"/>
      <c r="AB140" s="1019"/>
    </row>
    <row r="141" spans="1:28" ht="18">
      <c r="A141" s="1039"/>
      <c r="B141" s="1013"/>
      <c r="C141" s="540" t="s">
        <v>222</v>
      </c>
      <c r="D141" s="515"/>
      <c r="E141" s="515"/>
      <c r="F141" s="1477" t="s">
        <v>219</v>
      </c>
      <c r="G141" s="538"/>
      <c r="H141" s="513">
        <v>0</v>
      </c>
      <c r="I141" s="513">
        <v>0</v>
      </c>
      <c r="J141" s="513">
        <v>0</v>
      </c>
      <c r="K141" s="513">
        <v>0</v>
      </c>
      <c r="L141" s="513">
        <v>0</v>
      </c>
      <c r="M141" s="513">
        <v>0</v>
      </c>
      <c r="N141" s="513">
        <v>0</v>
      </c>
      <c r="O141" s="513">
        <v>0</v>
      </c>
      <c r="P141" s="513">
        <v>0</v>
      </c>
      <c r="Q141" s="513">
        <v>0</v>
      </c>
      <c r="R141" s="513">
        <v>0</v>
      </c>
      <c r="S141" s="513">
        <v>0</v>
      </c>
      <c r="T141" s="513">
        <v>0</v>
      </c>
      <c r="U141" s="513">
        <v>0</v>
      </c>
      <c r="V141" s="513">
        <v>0</v>
      </c>
      <c r="W141" s="513">
        <v>0</v>
      </c>
      <c r="X141" s="513">
        <v>0</v>
      </c>
      <c r="Y141" s="526">
        <f t="shared" ref="Y141:Y143" si="37">SUM(H141:X141)</f>
        <v>0</v>
      </c>
      <c r="Z141" s="1022"/>
      <c r="AA141" s="1022"/>
      <c r="AB141" s="1019"/>
    </row>
    <row r="142" spans="1:28" ht="18">
      <c r="A142" s="1039"/>
      <c r="B142" s="1013"/>
      <c r="C142" s="540" t="s">
        <v>74</v>
      </c>
      <c r="D142" s="515"/>
      <c r="E142" s="515"/>
      <c r="F142" s="1477" t="s">
        <v>219</v>
      </c>
      <c r="G142" s="538"/>
      <c r="H142" s="513">
        <v>0</v>
      </c>
      <c r="I142" s="513">
        <v>0</v>
      </c>
      <c r="J142" s="513">
        <v>0</v>
      </c>
      <c r="K142" s="513">
        <v>0</v>
      </c>
      <c r="L142" s="513">
        <v>0</v>
      </c>
      <c r="M142" s="513">
        <v>0</v>
      </c>
      <c r="N142" s="513">
        <v>0</v>
      </c>
      <c r="O142" s="513">
        <v>0</v>
      </c>
      <c r="P142" s="513">
        <v>0</v>
      </c>
      <c r="Q142" s="513">
        <v>0</v>
      </c>
      <c r="R142" s="513">
        <v>0</v>
      </c>
      <c r="S142" s="513">
        <v>0</v>
      </c>
      <c r="T142" s="513">
        <v>0</v>
      </c>
      <c r="U142" s="513">
        <v>0</v>
      </c>
      <c r="V142" s="513">
        <v>0</v>
      </c>
      <c r="W142" s="513">
        <v>0</v>
      </c>
      <c r="X142" s="513">
        <v>0</v>
      </c>
      <c r="Y142" s="526">
        <f t="shared" si="37"/>
        <v>0</v>
      </c>
      <c r="Z142" s="1022"/>
      <c r="AA142" s="1022"/>
      <c r="AB142" s="1019"/>
    </row>
    <row r="143" spans="1:28" ht="32" customHeight="1">
      <c r="A143" s="1039"/>
      <c r="B143" s="1013"/>
      <c r="C143" s="541" t="s">
        <v>223</v>
      </c>
      <c r="D143" s="515"/>
      <c r="E143" s="515"/>
      <c r="F143" s="1476"/>
      <c r="G143" s="538"/>
      <c r="H143" s="513">
        <v>0</v>
      </c>
      <c r="I143" s="513">
        <v>0</v>
      </c>
      <c r="J143" s="513">
        <v>0</v>
      </c>
      <c r="K143" s="513">
        <v>0</v>
      </c>
      <c r="L143" s="513">
        <v>0</v>
      </c>
      <c r="M143" s="513">
        <v>0</v>
      </c>
      <c r="N143" s="513">
        <v>0</v>
      </c>
      <c r="O143" s="513">
        <v>0</v>
      </c>
      <c r="P143" s="513">
        <v>0</v>
      </c>
      <c r="Q143" s="513">
        <v>0</v>
      </c>
      <c r="R143" s="513">
        <v>0</v>
      </c>
      <c r="S143" s="513">
        <v>0</v>
      </c>
      <c r="T143" s="513">
        <v>0</v>
      </c>
      <c r="U143" s="513">
        <v>0</v>
      </c>
      <c r="V143" s="513">
        <v>0</v>
      </c>
      <c r="W143" s="513">
        <v>0</v>
      </c>
      <c r="X143" s="513">
        <v>0</v>
      </c>
      <c r="Y143" s="526">
        <f t="shared" si="37"/>
        <v>0</v>
      </c>
      <c r="Z143" s="1022"/>
      <c r="AA143" s="1022"/>
      <c r="AB143" s="1019"/>
    </row>
    <row r="144" spans="1:28" ht="37.5" customHeight="1" thickBot="1">
      <c r="A144" s="1042"/>
      <c r="B144" s="1014"/>
      <c r="C144" s="542" t="s">
        <v>223</v>
      </c>
      <c r="D144" s="518"/>
      <c r="E144" s="518"/>
      <c r="F144" s="1479"/>
      <c r="G144" s="539"/>
      <c r="H144" s="519">
        <v>0</v>
      </c>
      <c r="I144" s="519">
        <v>0</v>
      </c>
      <c r="J144" s="519">
        <v>0</v>
      </c>
      <c r="K144" s="519">
        <v>0</v>
      </c>
      <c r="L144" s="519">
        <v>0</v>
      </c>
      <c r="M144" s="519">
        <v>0</v>
      </c>
      <c r="N144" s="519">
        <v>0</v>
      </c>
      <c r="O144" s="519">
        <v>0</v>
      </c>
      <c r="P144" s="519">
        <v>0</v>
      </c>
      <c r="Q144" s="519">
        <v>0</v>
      </c>
      <c r="R144" s="519">
        <v>0</v>
      </c>
      <c r="S144" s="519">
        <v>0</v>
      </c>
      <c r="T144" s="519">
        <v>0</v>
      </c>
      <c r="U144" s="519">
        <v>0</v>
      </c>
      <c r="V144" s="519">
        <v>0</v>
      </c>
      <c r="W144" s="519">
        <v>0</v>
      </c>
      <c r="X144" s="519">
        <v>0</v>
      </c>
      <c r="Y144" s="527">
        <f>SUM(H144:X144)</f>
        <v>0</v>
      </c>
      <c r="Z144" s="1023"/>
      <c r="AA144" s="1023"/>
      <c r="AB144" s="1020"/>
    </row>
    <row r="145" spans="1:28" ht="18">
      <c r="A145" s="1038" t="s">
        <v>215</v>
      </c>
      <c r="B145" s="1015">
        <f>'3. DEPLOYED LABOR SUMMARY 2'!D56</f>
        <v>0</v>
      </c>
      <c r="C145" s="1036" t="s">
        <v>224</v>
      </c>
      <c r="D145" s="516"/>
      <c r="E145" s="516"/>
      <c r="F145" s="1482" t="s">
        <v>225</v>
      </c>
      <c r="G145" s="537"/>
      <c r="H145" s="1487">
        <v>0</v>
      </c>
      <c r="I145" s="1487">
        <v>0</v>
      </c>
      <c r="J145" s="1487">
        <v>0</v>
      </c>
      <c r="K145" s="1487">
        <v>0</v>
      </c>
      <c r="L145" s="1487">
        <v>0</v>
      </c>
      <c r="M145" s="1487">
        <v>0</v>
      </c>
      <c r="N145" s="1487">
        <v>0</v>
      </c>
      <c r="O145" s="1487">
        <v>0</v>
      </c>
      <c r="P145" s="1487">
        <v>0</v>
      </c>
      <c r="Q145" s="1487">
        <v>0</v>
      </c>
      <c r="R145" s="1487">
        <v>0</v>
      </c>
      <c r="S145" s="1487">
        <v>0</v>
      </c>
      <c r="T145" s="1487">
        <v>0</v>
      </c>
      <c r="U145" s="1487">
        <v>0</v>
      </c>
      <c r="V145" s="1487">
        <v>0</v>
      </c>
      <c r="W145" s="1487">
        <v>0</v>
      </c>
      <c r="X145" s="1487">
        <v>0</v>
      </c>
      <c r="Y145" s="1006">
        <f>SUM(H145:X149)</f>
        <v>0</v>
      </c>
      <c r="Z145" s="1493">
        <v>0</v>
      </c>
      <c r="AA145" s="1493">
        <v>0</v>
      </c>
      <c r="AB145" s="1018">
        <f t="shared" ref="AB145" si="38">SUM(Y145+Y146+Y147+Y148+Y149+Y150+Y151+Y152+Y153+Y154+Y155+Y156)</f>
        <v>0</v>
      </c>
    </row>
    <row r="146" spans="1:28" ht="18">
      <c r="A146" s="1039"/>
      <c r="B146" s="1013"/>
      <c r="C146" s="1037"/>
      <c r="D146" s="515"/>
      <c r="E146" s="515"/>
      <c r="F146" s="1483" t="s">
        <v>226</v>
      </c>
      <c r="G146" s="538"/>
      <c r="H146" s="1488">
        <v>0</v>
      </c>
      <c r="I146" s="1488">
        <v>0</v>
      </c>
      <c r="J146" s="1488">
        <v>0</v>
      </c>
      <c r="K146" s="1488">
        <v>0</v>
      </c>
      <c r="L146" s="1488">
        <v>0</v>
      </c>
      <c r="M146" s="1488">
        <v>0</v>
      </c>
      <c r="N146" s="1488">
        <v>0</v>
      </c>
      <c r="O146" s="1488">
        <v>0</v>
      </c>
      <c r="P146" s="1488">
        <v>0</v>
      </c>
      <c r="Q146" s="1488">
        <v>0</v>
      </c>
      <c r="R146" s="1488">
        <v>0</v>
      </c>
      <c r="S146" s="1488">
        <v>0</v>
      </c>
      <c r="T146" s="1488">
        <v>0</v>
      </c>
      <c r="U146" s="1488">
        <v>0</v>
      </c>
      <c r="V146" s="1488">
        <v>0</v>
      </c>
      <c r="W146" s="1488">
        <v>0</v>
      </c>
      <c r="X146" s="1488">
        <v>0</v>
      </c>
      <c r="Y146" s="1007">
        <f t="shared" ref="Y146:Y150" si="39">SUM(H146:X146)</f>
        <v>0</v>
      </c>
      <c r="Z146" s="1494"/>
      <c r="AA146" s="1494"/>
      <c r="AB146" s="1019"/>
    </row>
    <row r="147" spans="1:28" ht="18">
      <c r="A147" s="1039"/>
      <c r="B147" s="1013"/>
      <c r="C147" s="1037"/>
      <c r="D147" s="515"/>
      <c r="E147" s="515"/>
      <c r="F147" s="1483" t="s">
        <v>227</v>
      </c>
      <c r="G147" s="538"/>
      <c r="H147" s="1488">
        <v>0</v>
      </c>
      <c r="I147" s="1488">
        <v>0</v>
      </c>
      <c r="J147" s="1488">
        <v>0</v>
      </c>
      <c r="K147" s="1488">
        <v>0</v>
      </c>
      <c r="L147" s="1488">
        <v>0</v>
      </c>
      <c r="M147" s="1488">
        <v>0</v>
      </c>
      <c r="N147" s="1488">
        <v>0</v>
      </c>
      <c r="O147" s="1488">
        <v>0</v>
      </c>
      <c r="P147" s="1488">
        <v>0</v>
      </c>
      <c r="Q147" s="1488">
        <v>0</v>
      </c>
      <c r="R147" s="1488">
        <v>0</v>
      </c>
      <c r="S147" s="1488">
        <v>0</v>
      </c>
      <c r="T147" s="1488">
        <v>0</v>
      </c>
      <c r="U147" s="1488">
        <v>0</v>
      </c>
      <c r="V147" s="1488">
        <v>0</v>
      </c>
      <c r="W147" s="1488">
        <v>0</v>
      </c>
      <c r="X147" s="1488">
        <v>0</v>
      </c>
      <c r="Y147" s="1007">
        <f t="shared" si="39"/>
        <v>0</v>
      </c>
      <c r="Z147" s="1494"/>
      <c r="AA147" s="1494"/>
      <c r="AB147" s="1019"/>
    </row>
    <row r="148" spans="1:28" ht="18">
      <c r="A148" s="1039"/>
      <c r="B148" s="1013"/>
      <c r="C148" s="1037"/>
      <c r="D148" s="515"/>
      <c r="E148" s="515"/>
      <c r="F148" s="1483" t="s">
        <v>228</v>
      </c>
      <c r="G148" s="538"/>
      <c r="H148" s="1488">
        <v>0</v>
      </c>
      <c r="I148" s="1488">
        <v>0</v>
      </c>
      <c r="J148" s="1488">
        <v>0</v>
      </c>
      <c r="K148" s="1488">
        <v>0</v>
      </c>
      <c r="L148" s="1488">
        <v>0</v>
      </c>
      <c r="M148" s="1488">
        <v>0</v>
      </c>
      <c r="N148" s="1488">
        <v>0</v>
      </c>
      <c r="O148" s="1488">
        <v>0</v>
      </c>
      <c r="P148" s="1488">
        <v>0</v>
      </c>
      <c r="Q148" s="1488">
        <v>0</v>
      </c>
      <c r="R148" s="1488">
        <v>0</v>
      </c>
      <c r="S148" s="1488">
        <v>0</v>
      </c>
      <c r="T148" s="1488">
        <v>0</v>
      </c>
      <c r="U148" s="1488">
        <v>0</v>
      </c>
      <c r="V148" s="1488">
        <v>0</v>
      </c>
      <c r="W148" s="1488">
        <v>0</v>
      </c>
      <c r="X148" s="1488">
        <v>0</v>
      </c>
      <c r="Y148" s="1007">
        <f t="shared" si="39"/>
        <v>0</v>
      </c>
      <c r="Z148" s="1494"/>
      <c r="AA148" s="1494"/>
      <c r="AB148" s="1019"/>
    </row>
    <row r="149" spans="1:28" ht="18">
      <c r="A149" s="1039"/>
      <c r="B149" s="1013"/>
      <c r="C149" s="1037"/>
      <c r="D149" s="515"/>
      <c r="E149" s="515"/>
      <c r="F149" s="1483" t="s">
        <v>229</v>
      </c>
      <c r="G149" s="538"/>
      <c r="H149" s="1488">
        <v>0</v>
      </c>
      <c r="I149" s="1488">
        <v>0</v>
      </c>
      <c r="J149" s="1488">
        <v>0</v>
      </c>
      <c r="K149" s="1488">
        <v>0</v>
      </c>
      <c r="L149" s="1488">
        <v>0</v>
      </c>
      <c r="M149" s="1488">
        <v>0</v>
      </c>
      <c r="N149" s="1488">
        <v>0</v>
      </c>
      <c r="O149" s="1488">
        <v>0</v>
      </c>
      <c r="P149" s="1488">
        <v>0</v>
      </c>
      <c r="Q149" s="1488">
        <v>0</v>
      </c>
      <c r="R149" s="1488">
        <v>0</v>
      </c>
      <c r="S149" s="1488">
        <v>0</v>
      </c>
      <c r="T149" s="1488">
        <v>0</v>
      </c>
      <c r="U149" s="1488">
        <v>0</v>
      </c>
      <c r="V149" s="1488">
        <v>0</v>
      </c>
      <c r="W149" s="1488">
        <v>0</v>
      </c>
      <c r="X149" s="1488">
        <v>0</v>
      </c>
      <c r="Y149" s="1008">
        <f t="shared" si="39"/>
        <v>0</v>
      </c>
      <c r="Z149" s="1494"/>
      <c r="AA149" s="1494"/>
      <c r="AB149" s="1019"/>
    </row>
    <row r="150" spans="1:28" ht="31">
      <c r="A150" s="1040"/>
      <c r="B150" s="1016"/>
      <c r="C150" s="541" t="s">
        <v>216</v>
      </c>
      <c r="D150" s="521"/>
      <c r="E150" s="521"/>
      <c r="F150" s="1484" t="s">
        <v>217</v>
      </c>
      <c r="G150" s="538"/>
      <c r="H150" s="1488">
        <v>0</v>
      </c>
      <c r="I150" s="1488">
        <v>0</v>
      </c>
      <c r="J150" s="1488">
        <v>0</v>
      </c>
      <c r="K150" s="1488">
        <v>0</v>
      </c>
      <c r="L150" s="1488">
        <v>0</v>
      </c>
      <c r="M150" s="1488">
        <v>0</v>
      </c>
      <c r="N150" s="1488">
        <v>0</v>
      </c>
      <c r="O150" s="1488">
        <v>0</v>
      </c>
      <c r="P150" s="1488">
        <v>0</v>
      </c>
      <c r="Q150" s="1488">
        <v>0</v>
      </c>
      <c r="R150" s="1488">
        <v>0</v>
      </c>
      <c r="S150" s="1488">
        <v>0</v>
      </c>
      <c r="T150" s="1488">
        <v>0</v>
      </c>
      <c r="U150" s="1488">
        <v>0</v>
      </c>
      <c r="V150" s="1488">
        <v>0</v>
      </c>
      <c r="W150" s="1488">
        <v>0</v>
      </c>
      <c r="X150" s="1488">
        <v>0</v>
      </c>
      <c r="Y150" s="526">
        <f t="shared" si="39"/>
        <v>0</v>
      </c>
      <c r="Z150" s="1494"/>
      <c r="AA150" s="1494"/>
      <c r="AB150" s="1019"/>
    </row>
    <row r="151" spans="1:28" ht="18">
      <c r="A151" s="1041" t="s">
        <v>218</v>
      </c>
      <c r="B151" s="1012">
        <f>'3. DEPLOYED LABOR SUMMARY 2'!D57</f>
        <v>0</v>
      </c>
      <c r="C151" s="540" t="s">
        <v>231</v>
      </c>
      <c r="D151" s="515"/>
      <c r="E151" s="515"/>
      <c r="F151" s="1484" t="s">
        <v>219</v>
      </c>
      <c r="G151" s="538"/>
      <c r="H151" s="1488">
        <v>0</v>
      </c>
      <c r="I151" s="1488">
        <v>0</v>
      </c>
      <c r="J151" s="1488">
        <v>0</v>
      </c>
      <c r="K151" s="1488">
        <v>0</v>
      </c>
      <c r="L151" s="1488">
        <v>0</v>
      </c>
      <c r="M151" s="1488">
        <v>0</v>
      </c>
      <c r="N151" s="1488">
        <v>0</v>
      </c>
      <c r="O151" s="1488">
        <v>0</v>
      </c>
      <c r="P151" s="1488">
        <v>0</v>
      </c>
      <c r="Q151" s="1488">
        <v>0</v>
      </c>
      <c r="R151" s="1488">
        <v>0</v>
      </c>
      <c r="S151" s="1488">
        <v>0</v>
      </c>
      <c r="T151" s="1488">
        <v>0</v>
      </c>
      <c r="U151" s="1488">
        <v>0</v>
      </c>
      <c r="V151" s="1488">
        <v>0</v>
      </c>
      <c r="W151" s="1488">
        <v>0</v>
      </c>
      <c r="X151" s="1488">
        <v>0</v>
      </c>
      <c r="Y151" s="526">
        <f>H151</f>
        <v>0</v>
      </c>
      <c r="Z151" s="1494"/>
      <c r="AA151" s="1494"/>
      <c r="AB151" s="1019"/>
    </row>
    <row r="152" spans="1:28" ht="53">
      <c r="A152" s="1039"/>
      <c r="B152" s="1013"/>
      <c r="C152" s="540" t="s">
        <v>220</v>
      </c>
      <c r="D152" s="515"/>
      <c r="E152" s="515"/>
      <c r="F152" s="1485" t="s">
        <v>221</v>
      </c>
      <c r="G152" s="1492">
        <v>0.72499999999999998</v>
      </c>
      <c r="H152" s="1489"/>
      <c r="I152" s="1489"/>
      <c r="J152" s="1489"/>
      <c r="K152" s="1489"/>
      <c r="L152" s="1489"/>
      <c r="M152" s="1489"/>
      <c r="N152" s="1489"/>
      <c r="O152" s="1489"/>
      <c r="P152" s="1489"/>
      <c r="Q152" s="1489"/>
      <c r="R152" s="1489"/>
      <c r="S152" s="1489"/>
      <c r="T152" s="1489"/>
      <c r="U152" s="1489"/>
      <c r="V152" s="1490"/>
      <c r="W152" s="1490"/>
      <c r="X152" s="1490"/>
      <c r="Y152" s="526">
        <f>(G152*H152)+(I152*G152)+(J152*G152)+(K152*G152)+(L152*G152)+(M152*G152)+(N152*G152)+(O152*G152)+(P152*G152)+(Q152*G152)+(R152*G152)+(S152*G152)+(T152*G152)+(U152*G152)+(V152*G152)+(W152*G152)+(X152*G152)</f>
        <v>0</v>
      </c>
      <c r="Z152" s="1494"/>
      <c r="AA152" s="1494"/>
      <c r="AB152" s="1019"/>
    </row>
    <row r="153" spans="1:28" ht="18">
      <c r="A153" s="1039"/>
      <c r="B153" s="1013"/>
      <c r="C153" s="540" t="s">
        <v>222</v>
      </c>
      <c r="D153" s="515"/>
      <c r="E153" s="515"/>
      <c r="F153" s="1484" t="s">
        <v>219</v>
      </c>
      <c r="G153" s="538"/>
      <c r="H153" s="1488">
        <v>0</v>
      </c>
      <c r="I153" s="1488">
        <v>0</v>
      </c>
      <c r="J153" s="1488">
        <v>0</v>
      </c>
      <c r="K153" s="1488">
        <v>0</v>
      </c>
      <c r="L153" s="1488">
        <v>0</v>
      </c>
      <c r="M153" s="1488">
        <v>0</v>
      </c>
      <c r="N153" s="1488">
        <v>0</v>
      </c>
      <c r="O153" s="1488">
        <v>0</v>
      </c>
      <c r="P153" s="1488">
        <v>0</v>
      </c>
      <c r="Q153" s="1488">
        <v>0</v>
      </c>
      <c r="R153" s="1488">
        <v>0</v>
      </c>
      <c r="S153" s="1488">
        <v>0</v>
      </c>
      <c r="T153" s="1488">
        <v>0</v>
      </c>
      <c r="U153" s="1488">
        <v>0</v>
      </c>
      <c r="V153" s="1488">
        <v>0</v>
      </c>
      <c r="W153" s="1488">
        <v>0</v>
      </c>
      <c r="X153" s="1488">
        <v>0</v>
      </c>
      <c r="Y153" s="526">
        <f t="shared" ref="Y153:Y155" si="40">SUM(H153:X153)</f>
        <v>0</v>
      </c>
      <c r="Z153" s="1494"/>
      <c r="AA153" s="1494"/>
      <c r="AB153" s="1019"/>
    </row>
    <row r="154" spans="1:28" ht="18">
      <c r="A154" s="1039"/>
      <c r="B154" s="1013"/>
      <c r="C154" s="540" t="s">
        <v>74</v>
      </c>
      <c r="D154" s="515"/>
      <c r="E154" s="515"/>
      <c r="F154" s="1484" t="s">
        <v>219</v>
      </c>
      <c r="G154" s="538"/>
      <c r="H154" s="1488">
        <v>0</v>
      </c>
      <c r="I154" s="1488">
        <v>0</v>
      </c>
      <c r="J154" s="1488">
        <v>0</v>
      </c>
      <c r="K154" s="1488">
        <v>0</v>
      </c>
      <c r="L154" s="1488">
        <v>0</v>
      </c>
      <c r="M154" s="1488">
        <v>0</v>
      </c>
      <c r="N154" s="1488">
        <v>0</v>
      </c>
      <c r="O154" s="1488">
        <v>0</v>
      </c>
      <c r="P154" s="1488">
        <v>0</v>
      </c>
      <c r="Q154" s="1488">
        <v>0</v>
      </c>
      <c r="R154" s="1488">
        <v>0</v>
      </c>
      <c r="S154" s="1488">
        <v>0</v>
      </c>
      <c r="T154" s="1488">
        <v>0</v>
      </c>
      <c r="U154" s="1488">
        <v>0</v>
      </c>
      <c r="V154" s="1488">
        <v>0</v>
      </c>
      <c r="W154" s="1488">
        <v>0</v>
      </c>
      <c r="X154" s="1488">
        <v>0</v>
      </c>
      <c r="Y154" s="526">
        <f t="shared" si="40"/>
        <v>0</v>
      </c>
      <c r="Z154" s="1494"/>
      <c r="AA154" s="1494"/>
      <c r="AB154" s="1019"/>
    </row>
    <row r="155" spans="1:28" ht="28" customHeight="1">
      <c r="A155" s="1039"/>
      <c r="B155" s="1013"/>
      <c r="C155" s="541" t="s">
        <v>223</v>
      </c>
      <c r="D155" s="515"/>
      <c r="E155" s="515"/>
      <c r="F155" s="1483"/>
      <c r="G155" s="538"/>
      <c r="H155" s="1488">
        <v>0</v>
      </c>
      <c r="I155" s="1488">
        <v>0</v>
      </c>
      <c r="J155" s="1488">
        <v>0</v>
      </c>
      <c r="K155" s="1488">
        <v>0</v>
      </c>
      <c r="L155" s="1488">
        <v>0</v>
      </c>
      <c r="M155" s="1488">
        <v>0</v>
      </c>
      <c r="N155" s="1488">
        <v>0</v>
      </c>
      <c r="O155" s="1488">
        <v>0</v>
      </c>
      <c r="P155" s="1488">
        <v>0</v>
      </c>
      <c r="Q155" s="1488">
        <v>0</v>
      </c>
      <c r="R155" s="1488">
        <v>0</v>
      </c>
      <c r="S155" s="1488">
        <v>0</v>
      </c>
      <c r="T155" s="1488">
        <v>0</v>
      </c>
      <c r="U155" s="1488">
        <v>0</v>
      </c>
      <c r="V155" s="1488">
        <v>0</v>
      </c>
      <c r="W155" s="1488">
        <v>0</v>
      </c>
      <c r="X155" s="1488">
        <v>0</v>
      </c>
      <c r="Y155" s="526">
        <f t="shared" si="40"/>
        <v>0</v>
      </c>
      <c r="Z155" s="1494"/>
      <c r="AA155" s="1494"/>
      <c r="AB155" s="1019"/>
    </row>
    <row r="156" spans="1:28" ht="36" customHeight="1" thickBot="1">
      <c r="A156" s="1042"/>
      <c r="B156" s="1014"/>
      <c r="C156" s="542" t="s">
        <v>223</v>
      </c>
      <c r="D156" s="518"/>
      <c r="E156" s="518"/>
      <c r="F156" s="1486"/>
      <c r="G156" s="539"/>
      <c r="H156" s="1491">
        <v>0</v>
      </c>
      <c r="I156" s="1491">
        <v>0</v>
      </c>
      <c r="J156" s="1491">
        <v>0</v>
      </c>
      <c r="K156" s="1491">
        <v>0</v>
      </c>
      <c r="L156" s="1491">
        <v>0</v>
      </c>
      <c r="M156" s="1491">
        <v>0</v>
      </c>
      <c r="N156" s="1491">
        <v>0</v>
      </c>
      <c r="O156" s="1491">
        <v>0</v>
      </c>
      <c r="P156" s="1491">
        <v>0</v>
      </c>
      <c r="Q156" s="1491">
        <v>0</v>
      </c>
      <c r="R156" s="1491">
        <v>0</v>
      </c>
      <c r="S156" s="1491">
        <v>0</v>
      </c>
      <c r="T156" s="1491">
        <v>0</v>
      </c>
      <c r="U156" s="1491">
        <v>0</v>
      </c>
      <c r="V156" s="1491">
        <v>0</v>
      </c>
      <c r="W156" s="1491">
        <v>0</v>
      </c>
      <c r="X156" s="1491">
        <v>0</v>
      </c>
      <c r="Y156" s="527">
        <f>SUM(H156:X156)</f>
        <v>0</v>
      </c>
      <c r="Z156" s="1495"/>
      <c r="AA156" s="1495"/>
      <c r="AB156" s="1020"/>
    </row>
    <row r="157" spans="1:28" ht="18">
      <c r="A157" s="1038" t="s">
        <v>215</v>
      </c>
      <c r="B157" s="1015">
        <f>'3. DEPLOYED LABOR SUMMARY 2'!D60</f>
        <v>0</v>
      </c>
      <c r="C157" s="1036" t="s">
        <v>224</v>
      </c>
      <c r="D157" s="516"/>
      <c r="E157" s="516"/>
      <c r="F157" s="1475" t="s">
        <v>225</v>
      </c>
      <c r="G157" s="537"/>
      <c r="H157" s="517">
        <v>0</v>
      </c>
      <c r="I157" s="517">
        <v>0</v>
      </c>
      <c r="J157" s="517">
        <v>0</v>
      </c>
      <c r="K157" s="517">
        <v>0</v>
      </c>
      <c r="L157" s="517">
        <v>0</v>
      </c>
      <c r="M157" s="517">
        <v>0</v>
      </c>
      <c r="N157" s="517">
        <v>0</v>
      </c>
      <c r="O157" s="517">
        <v>0</v>
      </c>
      <c r="P157" s="517">
        <v>0</v>
      </c>
      <c r="Q157" s="517">
        <v>0</v>
      </c>
      <c r="R157" s="517">
        <v>0</v>
      </c>
      <c r="S157" s="517">
        <v>0</v>
      </c>
      <c r="T157" s="517">
        <v>0</v>
      </c>
      <c r="U157" s="517">
        <v>0</v>
      </c>
      <c r="V157" s="517">
        <v>0</v>
      </c>
      <c r="W157" s="517">
        <v>0</v>
      </c>
      <c r="X157" s="517">
        <v>0</v>
      </c>
      <c r="Y157" s="1006">
        <f>SUM(H157:X161)</f>
        <v>0</v>
      </c>
      <c r="Z157" s="1021">
        <v>0</v>
      </c>
      <c r="AA157" s="1021">
        <v>0</v>
      </c>
      <c r="AB157" s="1018">
        <f t="shared" ref="AB157" si="41">SUM(Y157+Y158+Y159+Y160+Y161+Y162+Y163+Y164+Y165+Y166+Y167+Y168)</f>
        <v>0</v>
      </c>
    </row>
    <row r="158" spans="1:28" ht="18">
      <c r="A158" s="1039"/>
      <c r="B158" s="1013"/>
      <c r="C158" s="1037"/>
      <c r="D158" s="515"/>
      <c r="E158" s="515"/>
      <c r="F158" s="1476" t="s">
        <v>226</v>
      </c>
      <c r="G158" s="538"/>
      <c r="H158" s="513">
        <v>0</v>
      </c>
      <c r="I158" s="513">
        <v>0</v>
      </c>
      <c r="J158" s="513">
        <v>0</v>
      </c>
      <c r="K158" s="513">
        <v>0</v>
      </c>
      <c r="L158" s="513">
        <v>0</v>
      </c>
      <c r="M158" s="513">
        <v>0</v>
      </c>
      <c r="N158" s="513">
        <v>0</v>
      </c>
      <c r="O158" s="513">
        <v>0</v>
      </c>
      <c r="P158" s="513">
        <v>0</v>
      </c>
      <c r="Q158" s="513">
        <v>0</v>
      </c>
      <c r="R158" s="513">
        <v>0</v>
      </c>
      <c r="S158" s="513">
        <v>0</v>
      </c>
      <c r="T158" s="513">
        <v>0</v>
      </c>
      <c r="U158" s="513">
        <v>0</v>
      </c>
      <c r="V158" s="513">
        <v>0</v>
      </c>
      <c r="W158" s="513">
        <v>0</v>
      </c>
      <c r="X158" s="513">
        <v>0</v>
      </c>
      <c r="Y158" s="1007">
        <f t="shared" ref="Y158:Y162" si="42">SUM(H158:X158)</f>
        <v>0</v>
      </c>
      <c r="Z158" s="1022"/>
      <c r="AA158" s="1022"/>
      <c r="AB158" s="1019"/>
    </row>
    <row r="159" spans="1:28" ht="18">
      <c r="A159" s="1039"/>
      <c r="B159" s="1013"/>
      <c r="C159" s="1037"/>
      <c r="D159" s="515"/>
      <c r="E159" s="515"/>
      <c r="F159" s="1476" t="s">
        <v>227</v>
      </c>
      <c r="G159" s="538"/>
      <c r="H159" s="513">
        <v>0</v>
      </c>
      <c r="I159" s="513">
        <v>0</v>
      </c>
      <c r="J159" s="513">
        <v>0</v>
      </c>
      <c r="K159" s="513">
        <v>0</v>
      </c>
      <c r="L159" s="513">
        <v>0</v>
      </c>
      <c r="M159" s="513">
        <v>0</v>
      </c>
      <c r="N159" s="513">
        <v>0</v>
      </c>
      <c r="O159" s="513">
        <v>0</v>
      </c>
      <c r="P159" s="513">
        <v>0</v>
      </c>
      <c r="Q159" s="513">
        <v>0</v>
      </c>
      <c r="R159" s="513">
        <v>0</v>
      </c>
      <c r="S159" s="513">
        <v>0</v>
      </c>
      <c r="T159" s="513">
        <v>0</v>
      </c>
      <c r="U159" s="513">
        <v>0</v>
      </c>
      <c r="V159" s="513">
        <v>0</v>
      </c>
      <c r="W159" s="513">
        <v>0</v>
      </c>
      <c r="X159" s="513">
        <v>0</v>
      </c>
      <c r="Y159" s="1007">
        <f t="shared" si="42"/>
        <v>0</v>
      </c>
      <c r="Z159" s="1022"/>
      <c r="AA159" s="1022"/>
      <c r="AB159" s="1019"/>
    </row>
    <row r="160" spans="1:28" ht="18">
      <c r="A160" s="1039"/>
      <c r="B160" s="1013"/>
      <c r="C160" s="1037"/>
      <c r="D160" s="515"/>
      <c r="E160" s="515"/>
      <c r="F160" s="1476" t="s">
        <v>228</v>
      </c>
      <c r="G160" s="538"/>
      <c r="H160" s="513">
        <v>0</v>
      </c>
      <c r="I160" s="513">
        <v>0</v>
      </c>
      <c r="J160" s="513">
        <v>0</v>
      </c>
      <c r="K160" s="513">
        <v>0</v>
      </c>
      <c r="L160" s="513">
        <v>0</v>
      </c>
      <c r="M160" s="513">
        <v>0</v>
      </c>
      <c r="N160" s="513">
        <v>0</v>
      </c>
      <c r="O160" s="513">
        <v>0</v>
      </c>
      <c r="P160" s="513">
        <v>0</v>
      </c>
      <c r="Q160" s="513">
        <v>0</v>
      </c>
      <c r="R160" s="513">
        <v>0</v>
      </c>
      <c r="S160" s="513">
        <v>0</v>
      </c>
      <c r="T160" s="513">
        <v>0</v>
      </c>
      <c r="U160" s="513">
        <v>0</v>
      </c>
      <c r="V160" s="513">
        <v>0</v>
      </c>
      <c r="W160" s="513">
        <v>0</v>
      </c>
      <c r="X160" s="513">
        <v>0</v>
      </c>
      <c r="Y160" s="1007">
        <f t="shared" si="42"/>
        <v>0</v>
      </c>
      <c r="Z160" s="1022"/>
      <c r="AA160" s="1022"/>
      <c r="AB160" s="1019"/>
    </row>
    <row r="161" spans="1:28" ht="18">
      <c r="A161" s="1039"/>
      <c r="B161" s="1013"/>
      <c r="C161" s="1037"/>
      <c r="D161" s="515"/>
      <c r="E161" s="515"/>
      <c r="F161" s="1476" t="s">
        <v>229</v>
      </c>
      <c r="G161" s="538"/>
      <c r="H161" s="513">
        <v>0</v>
      </c>
      <c r="I161" s="513">
        <v>0</v>
      </c>
      <c r="J161" s="513">
        <v>0</v>
      </c>
      <c r="K161" s="513">
        <v>0</v>
      </c>
      <c r="L161" s="513">
        <v>0</v>
      </c>
      <c r="M161" s="513">
        <v>0</v>
      </c>
      <c r="N161" s="513">
        <v>0</v>
      </c>
      <c r="O161" s="513">
        <v>0</v>
      </c>
      <c r="P161" s="513">
        <v>0</v>
      </c>
      <c r="Q161" s="513">
        <v>0</v>
      </c>
      <c r="R161" s="513">
        <v>0</v>
      </c>
      <c r="S161" s="513">
        <v>0</v>
      </c>
      <c r="T161" s="513">
        <v>0</v>
      </c>
      <c r="U161" s="513">
        <v>0</v>
      </c>
      <c r="V161" s="513">
        <v>0</v>
      </c>
      <c r="W161" s="513">
        <v>0</v>
      </c>
      <c r="X161" s="513">
        <v>0</v>
      </c>
      <c r="Y161" s="1008">
        <f t="shared" si="42"/>
        <v>0</v>
      </c>
      <c r="Z161" s="1022"/>
      <c r="AA161" s="1022"/>
      <c r="AB161" s="1019"/>
    </row>
    <row r="162" spans="1:28" ht="31">
      <c r="A162" s="1040"/>
      <c r="B162" s="1016"/>
      <c r="C162" s="541" t="s">
        <v>216</v>
      </c>
      <c r="D162" s="521"/>
      <c r="E162" s="521"/>
      <c r="F162" s="1477" t="s">
        <v>217</v>
      </c>
      <c r="G162" s="538"/>
      <c r="H162" s="513">
        <v>0</v>
      </c>
      <c r="I162" s="513">
        <v>0</v>
      </c>
      <c r="J162" s="513">
        <v>0</v>
      </c>
      <c r="K162" s="513">
        <v>0</v>
      </c>
      <c r="L162" s="513">
        <v>0</v>
      </c>
      <c r="M162" s="513">
        <v>0</v>
      </c>
      <c r="N162" s="513">
        <v>0</v>
      </c>
      <c r="O162" s="513">
        <v>0</v>
      </c>
      <c r="P162" s="513">
        <v>0</v>
      </c>
      <c r="Q162" s="513">
        <v>0</v>
      </c>
      <c r="R162" s="513">
        <v>0</v>
      </c>
      <c r="S162" s="513">
        <v>0</v>
      </c>
      <c r="T162" s="513">
        <v>0</v>
      </c>
      <c r="U162" s="513">
        <v>0</v>
      </c>
      <c r="V162" s="513">
        <v>0</v>
      </c>
      <c r="W162" s="513">
        <v>0</v>
      </c>
      <c r="X162" s="513">
        <v>0</v>
      </c>
      <c r="Y162" s="526">
        <f t="shared" si="42"/>
        <v>0</v>
      </c>
      <c r="Z162" s="1022"/>
      <c r="AA162" s="1022"/>
      <c r="AB162" s="1019"/>
    </row>
    <row r="163" spans="1:28" ht="18">
      <c r="A163" s="1041" t="s">
        <v>218</v>
      </c>
      <c r="B163" s="1012">
        <f>'3. DEPLOYED LABOR SUMMARY 2'!D61</f>
        <v>0</v>
      </c>
      <c r="C163" s="540" t="s">
        <v>231</v>
      </c>
      <c r="D163" s="515"/>
      <c r="E163" s="515"/>
      <c r="F163" s="1477" t="s">
        <v>219</v>
      </c>
      <c r="G163" s="538"/>
      <c r="H163" s="513">
        <v>0</v>
      </c>
      <c r="I163" s="513"/>
      <c r="J163" s="513"/>
      <c r="K163" s="513"/>
      <c r="L163" s="513"/>
      <c r="M163" s="513"/>
      <c r="N163" s="513"/>
      <c r="O163" s="513"/>
      <c r="P163" s="513"/>
      <c r="Q163" s="513"/>
      <c r="R163" s="513"/>
      <c r="S163" s="513"/>
      <c r="T163" s="513"/>
      <c r="U163" s="513"/>
      <c r="V163" s="1480"/>
      <c r="W163" s="1480"/>
      <c r="X163" s="1480"/>
      <c r="Y163" s="526">
        <f>H163</f>
        <v>0</v>
      </c>
      <c r="Z163" s="1022"/>
      <c r="AA163" s="1022"/>
      <c r="AB163" s="1019"/>
    </row>
    <row r="164" spans="1:28" ht="53">
      <c r="A164" s="1039"/>
      <c r="B164" s="1013"/>
      <c r="C164" s="540" t="s">
        <v>220</v>
      </c>
      <c r="D164" s="515"/>
      <c r="E164" s="515"/>
      <c r="F164" s="1478" t="s">
        <v>221</v>
      </c>
      <c r="G164" s="1481">
        <v>0.72499999999999998</v>
      </c>
      <c r="H164" s="529"/>
      <c r="I164" s="529"/>
      <c r="J164" s="529"/>
      <c r="K164" s="529"/>
      <c r="L164" s="529"/>
      <c r="M164" s="529"/>
      <c r="N164" s="529"/>
      <c r="O164" s="529"/>
      <c r="P164" s="529"/>
      <c r="Q164" s="529"/>
      <c r="R164" s="529"/>
      <c r="S164" s="529"/>
      <c r="T164" s="529"/>
      <c r="U164" s="529"/>
      <c r="V164" s="545"/>
      <c r="W164" s="545"/>
      <c r="X164" s="545"/>
      <c r="Y164" s="526">
        <f>(G164*H164)+(I164*G164)+(J164*G164)+(K164*G164)+(L164*G164)+(M164*G164)+(N164*G164)+(O164*G164)+(P164*G164)+(Q164*G164)+(R164*G164)+(S164*G164)+(T164*G164)+(U164*G164)+(V164*G164)+(W164*G164)+(X164*G164)</f>
        <v>0</v>
      </c>
      <c r="Z164" s="1022"/>
      <c r="AA164" s="1022"/>
      <c r="AB164" s="1019"/>
    </row>
    <row r="165" spans="1:28" ht="18">
      <c r="A165" s="1039"/>
      <c r="B165" s="1013"/>
      <c r="C165" s="540" t="s">
        <v>222</v>
      </c>
      <c r="D165" s="515"/>
      <c r="E165" s="515"/>
      <c r="F165" s="1477" t="s">
        <v>219</v>
      </c>
      <c r="G165" s="538"/>
      <c r="H165" s="513">
        <v>0</v>
      </c>
      <c r="I165" s="513">
        <v>0</v>
      </c>
      <c r="J165" s="513">
        <v>0</v>
      </c>
      <c r="K165" s="513">
        <v>0</v>
      </c>
      <c r="L165" s="513">
        <v>0</v>
      </c>
      <c r="M165" s="513">
        <v>0</v>
      </c>
      <c r="N165" s="513">
        <v>0</v>
      </c>
      <c r="O165" s="513">
        <v>0</v>
      </c>
      <c r="P165" s="513">
        <v>0</v>
      </c>
      <c r="Q165" s="513">
        <v>0</v>
      </c>
      <c r="R165" s="513">
        <v>0</v>
      </c>
      <c r="S165" s="513">
        <v>0</v>
      </c>
      <c r="T165" s="513">
        <v>0</v>
      </c>
      <c r="U165" s="513">
        <v>0</v>
      </c>
      <c r="V165" s="513">
        <v>0</v>
      </c>
      <c r="W165" s="513">
        <v>0</v>
      </c>
      <c r="X165" s="513">
        <v>0</v>
      </c>
      <c r="Y165" s="526">
        <f t="shared" ref="Y165:Y167" si="43">SUM(H165:X165)</f>
        <v>0</v>
      </c>
      <c r="Z165" s="1022"/>
      <c r="AA165" s="1022"/>
      <c r="AB165" s="1019"/>
    </row>
    <row r="166" spans="1:28" ht="18">
      <c r="A166" s="1039"/>
      <c r="B166" s="1013"/>
      <c r="C166" s="540" t="s">
        <v>74</v>
      </c>
      <c r="D166" s="515"/>
      <c r="E166" s="515"/>
      <c r="F166" s="1477" t="s">
        <v>219</v>
      </c>
      <c r="G166" s="538"/>
      <c r="H166" s="513">
        <v>0</v>
      </c>
      <c r="I166" s="513">
        <v>0</v>
      </c>
      <c r="J166" s="513">
        <v>0</v>
      </c>
      <c r="K166" s="513">
        <v>0</v>
      </c>
      <c r="L166" s="513">
        <v>0</v>
      </c>
      <c r="M166" s="513">
        <v>0</v>
      </c>
      <c r="N166" s="513">
        <v>0</v>
      </c>
      <c r="O166" s="513">
        <v>0</v>
      </c>
      <c r="P166" s="513">
        <v>0</v>
      </c>
      <c r="Q166" s="513">
        <v>0</v>
      </c>
      <c r="R166" s="513">
        <v>0</v>
      </c>
      <c r="S166" s="513">
        <v>0</v>
      </c>
      <c r="T166" s="513">
        <v>0</v>
      </c>
      <c r="U166" s="513">
        <v>0</v>
      </c>
      <c r="V166" s="513">
        <v>0</v>
      </c>
      <c r="W166" s="513">
        <v>0</v>
      </c>
      <c r="X166" s="513">
        <v>0</v>
      </c>
      <c r="Y166" s="526">
        <f t="shared" si="43"/>
        <v>0</v>
      </c>
      <c r="Z166" s="1022"/>
      <c r="AA166" s="1022"/>
      <c r="AB166" s="1019"/>
    </row>
    <row r="167" spans="1:28" ht="32" customHeight="1">
      <c r="A167" s="1039"/>
      <c r="B167" s="1013"/>
      <c r="C167" s="541" t="s">
        <v>223</v>
      </c>
      <c r="D167" s="515"/>
      <c r="E167" s="515"/>
      <c r="F167" s="1476"/>
      <c r="G167" s="538"/>
      <c r="H167" s="513">
        <v>0</v>
      </c>
      <c r="I167" s="513">
        <v>0</v>
      </c>
      <c r="J167" s="513">
        <v>0</v>
      </c>
      <c r="K167" s="513">
        <v>0</v>
      </c>
      <c r="L167" s="513">
        <v>0</v>
      </c>
      <c r="M167" s="513">
        <v>0</v>
      </c>
      <c r="N167" s="513">
        <v>0</v>
      </c>
      <c r="O167" s="513">
        <v>0</v>
      </c>
      <c r="P167" s="513">
        <v>0</v>
      </c>
      <c r="Q167" s="513">
        <v>0</v>
      </c>
      <c r="R167" s="513">
        <v>0</v>
      </c>
      <c r="S167" s="513">
        <v>0</v>
      </c>
      <c r="T167" s="513">
        <v>0</v>
      </c>
      <c r="U167" s="513">
        <v>0</v>
      </c>
      <c r="V167" s="513">
        <v>0</v>
      </c>
      <c r="W167" s="513">
        <v>0</v>
      </c>
      <c r="X167" s="513">
        <v>0</v>
      </c>
      <c r="Y167" s="526">
        <f t="shared" si="43"/>
        <v>0</v>
      </c>
      <c r="Z167" s="1022"/>
      <c r="AA167" s="1022"/>
      <c r="AB167" s="1019"/>
    </row>
    <row r="168" spans="1:28" ht="35" customHeight="1" thickBot="1">
      <c r="A168" s="1042"/>
      <c r="B168" s="1014"/>
      <c r="C168" s="542" t="s">
        <v>223</v>
      </c>
      <c r="D168" s="518"/>
      <c r="E168" s="518"/>
      <c r="F168" s="1479"/>
      <c r="G168" s="539"/>
      <c r="H168" s="519">
        <v>0</v>
      </c>
      <c r="I168" s="519">
        <v>0</v>
      </c>
      <c r="J168" s="519">
        <v>0</v>
      </c>
      <c r="K168" s="519">
        <v>0</v>
      </c>
      <c r="L168" s="519">
        <v>0</v>
      </c>
      <c r="M168" s="519">
        <v>0</v>
      </c>
      <c r="N168" s="519">
        <v>0</v>
      </c>
      <c r="O168" s="519">
        <v>0</v>
      </c>
      <c r="P168" s="519">
        <v>0</v>
      </c>
      <c r="Q168" s="519">
        <v>0</v>
      </c>
      <c r="R168" s="519">
        <v>0</v>
      </c>
      <c r="S168" s="519">
        <v>0</v>
      </c>
      <c r="T168" s="519">
        <v>0</v>
      </c>
      <c r="U168" s="519">
        <v>0</v>
      </c>
      <c r="V168" s="519">
        <v>0</v>
      </c>
      <c r="W168" s="519">
        <v>0</v>
      </c>
      <c r="X168" s="519">
        <v>0</v>
      </c>
      <c r="Y168" s="527">
        <f>SUM(H168:X168)</f>
        <v>0</v>
      </c>
      <c r="Z168" s="1023"/>
      <c r="AA168" s="1023"/>
      <c r="AB168" s="1020"/>
    </row>
    <row r="169" spans="1:28" ht="18">
      <c r="A169" s="1038" t="s">
        <v>215</v>
      </c>
      <c r="B169" s="1015">
        <f>'3. DEPLOYED LABOR SUMMARY 2'!D64</f>
        <v>0</v>
      </c>
      <c r="C169" s="1036" t="s">
        <v>224</v>
      </c>
      <c r="D169" s="516"/>
      <c r="E169" s="516"/>
      <c r="F169" s="1482" t="s">
        <v>225</v>
      </c>
      <c r="G169" s="537"/>
      <c r="H169" s="1487">
        <v>0</v>
      </c>
      <c r="I169" s="1487">
        <v>0</v>
      </c>
      <c r="J169" s="1487">
        <v>0</v>
      </c>
      <c r="K169" s="1487">
        <v>0</v>
      </c>
      <c r="L169" s="1487">
        <v>0</v>
      </c>
      <c r="M169" s="1487">
        <v>0</v>
      </c>
      <c r="N169" s="1487">
        <v>0</v>
      </c>
      <c r="O169" s="1487">
        <v>0</v>
      </c>
      <c r="P169" s="1487">
        <v>0</v>
      </c>
      <c r="Q169" s="1487">
        <v>0</v>
      </c>
      <c r="R169" s="1487">
        <v>0</v>
      </c>
      <c r="S169" s="1487">
        <v>0</v>
      </c>
      <c r="T169" s="1487">
        <v>0</v>
      </c>
      <c r="U169" s="1487">
        <v>0</v>
      </c>
      <c r="V169" s="1487">
        <v>0</v>
      </c>
      <c r="W169" s="1487">
        <v>0</v>
      </c>
      <c r="X169" s="1487">
        <v>0</v>
      </c>
      <c r="Y169" s="1006">
        <f>SUM(H169:X173)</f>
        <v>0</v>
      </c>
      <c r="Z169" s="1493">
        <v>0</v>
      </c>
      <c r="AA169" s="1493">
        <v>0</v>
      </c>
      <c r="AB169" s="1018">
        <f t="shared" ref="AB169" si="44">SUM(Y169+Y170+Y171+Y172+Y173+Y174+Y175+Y176+Y177+Y178+Y179+Y180)</f>
        <v>0</v>
      </c>
    </row>
    <row r="170" spans="1:28" ht="18">
      <c r="A170" s="1039"/>
      <c r="B170" s="1013"/>
      <c r="C170" s="1037"/>
      <c r="D170" s="515"/>
      <c r="E170" s="515"/>
      <c r="F170" s="1483" t="s">
        <v>226</v>
      </c>
      <c r="G170" s="538"/>
      <c r="H170" s="1488">
        <v>0</v>
      </c>
      <c r="I170" s="1488">
        <v>0</v>
      </c>
      <c r="J170" s="1488">
        <v>0</v>
      </c>
      <c r="K170" s="1488">
        <v>0</v>
      </c>
      <c r="L170" s="1488">
        <v>0</v>
      </c>
      <c r="M170" s="1488">
        <v>0</v>
      </c>
      <c r="N170" s="1488">
        <v>0</v>
      </c>
      <c r="O170" s="1488">
        <v>0</v>
      </c>
      <c r="P170" s="1488">
        <v>0</v>
      </c>
      <c r="Q170" s="1488">
        <v>0</v>
      </c>
      <c r="R170" s="1488">
        <v>0</v>
      </c>
      <c r="S170" s="1488">
        <v>0</v>
      </c>
      <c r="T170" s="1488">
        <v>0</v>
      </c>
      <c r="U170" s="1488">
        <v>0</v>
      </c>
      <c r="V170" s="1488">
        <v>0</v>
      </c>
      <c r="W170" s="1488">
        <v>0</v>
      </c>
      <c r="X170" s="1488">
        <v>0</v>
      </c>
      <c r="Y170" s="1007">
        <f t="shared" ref="Y170:Y174" si="45">SUM(H170:X170)</f>
        <v>0</v>
      </c>
      <c r="Z170" s="1494"/>
      <c r="AA170" s="1494"/>
      <c r="AB170" s="1019"/>
    </row>
    <row r="171" spans="1:28" ht="18">
      <c r="A171" s="1039"/>
      <c r="B171" s="1013"/>
      <c r="C171" s="1037"/>
      <c r="D171" s="515"/>
      <c r="E171" s="515"/>
      <c r="F171" s="1483" t="s">
        <v>227</v>
      </c>
      <c r="G171" s="538"/>
      <c r="H171" s="1488">
        <v>0</v>
      </c>
      <c r="I171" s="1488">
        <v>0</v>
      </c>
      <c r="J171" s="1488">
        <v>0</v>
      </c>
      <c r="K171" s="1488">
        <v>0</v>
      </c>
      <c r="L171" s="1488">
        <v>0</v>
      </c>
      <c r="M171" s="1488">
        <v>0</v>
      </c>
      <c r="N171" s="1488">
        <v>0</v>
      </c>
      <c r="O171" s="1488">
        <v>0</v>
      </c>
      <c r="P171" s="1488">
        <v>0</v>
      </c>
      <c r="Q171" s="1488">
        <v>0</v>
      </c>
      <c r="R171" s="1488">
        <v>0</v>
      </c>
      <c r="S171" s="1488">
        <v>0</v>
      </c>
      <c r="T171" s="1488">
        <v>0</v>
      </c>
      <c r="U171" s="1488">
        <v>0</v>
      </c>
      <c r="V171" s="1488">
        <v>0</v>
      </c>
      <c r="W171" s="1488">
        <v>0</v>
      </c>
      <c r="X171" s="1488">
        <v>0</v>
      </c>
      <c r="Y171" s="1007">
        <f t="shared" si="45"/>
        <v>0</v>
      </c>
      <c r="Z171" s="1494"/>
      <c r="AA171" s="1494"/>
      <c r="AB171" s="1019"/>
    </row>
    <row r="172" spans="1:28" ht="18">
      <c r="A172" s="1039"/>
      <c r="B172" s="1013"/>
      <c r="C172" s="1037"/>
      <c r="D172" s="515"/>
      <c r="E172" s="515"/>
      <c r="F172" s="1483" t="s">
        <v>228</v>
      </c>
      <c r="G172" s="538"/>
      <c r="H172" s="1488">
        <v>0</v>
      </c>
      <c r="I172" s="1488">
        <v>0</v>
      </c>
      <c r="J172" s="1488">
        <v>0</v>
      </c>
      <c r="K172" s="1488">
        <v>0</v>
      </c>
      <c r="L172" s="1488">
        <v>0</v>
      </c>
      <c r="M172" s="1488">
        <v>0</v>
      </c>
      <c r="N172" s="1488">
        <v>0</v>
      </c>
      <c r="O172" s="1488">
        <v>0</v>
      </c>
      <c r="P172" s="1488">
        <v>0</v>
      </c>
      <c r="Q172" s="1488">
        <v>0</v>
      </c>
      <c r="R172" s="1488">
        <v>0</v>
      </c>
      <c r="S172" s="1488">
        <v>0</v>
      </c>
      <c r="T172" s="1488">
        <v>0</v>
      </c>
      <c r="U172" s="1488">
        <v>0</v>
      </c>
      <c r="V172" s="1488">
        <v>0</v>
      </c>
      <c r="W172" s="1488">
        <v>0</v>
      </c>
      <c r="X172" s="1488">
        <v>0</v>
      </c>
      <c r="Y172" s="1007">
        <f t="shared" si="45"/>
        <v>0</v>
      </c>
      <c r="Z172" s="1494"/>
      <c r="AA172" s="1494"/>
      <c r="AB172" s="1019"/>
    </row>
    <row r="173" spans="1:28" ht="18">
      <c r="A173" s="1039"/>
      <c r="B173" s="1013"/>
      <c r="C173" s="1037"/>
      <c r="D173" s="515"/>
      <c r="E173" s="515"/>
      <c r="F173" s="1483" t="s">
        <v>229</v>
      </c>
      <c r="G173" s="538"/>
      <c r="H173" s="1488">
        <v>0</v>
      </c>
      <c r="I173" s="1488">
        <v>0</v>
      </c>
      <c r="J173" s="1488">
        <v>0</v>
      </c>
      <c r="K173" s="1488">
        <v>0</v>
      </c>
      <c r="L173" s="1488">
        <v>0</v>
      </c>
      <c r="M173" s="1488">
        <v>0</v>
      </c>
      <c r="N173" s="1488">
        <v>0</v>
      </c>
      <c r="O173" s="1488">
        <v>0</v>
      </c>
      <c r="P173" s="1488">
        <v>0</v>
      </c>
      <c r="Q173" s="1488">
        <v>0</v>
      </c>
      <c r="R173" s="1488">
        <v>0</v>
      </c>
      <c r="S173" s="1488">
        <v>0</v>
      </c>
      <c r="T173" s="1488">
        <v>0</v>
      </c>
      <c r="U173" s="1488">
        <v>0</v>
      </c>
      <c r="V173" s="1488">
        <v>0</v>
      </c>
      <c r="W173" s="1488">
        <v>0</v>
      </c>
      <c r="X173" s="1488">
        <v>0</v>
      </c>
      <c r="Y173" s="1008">
        <f t="shared" si="45"/>
        <v>0</v>
      </c>
      <c r="Z173" s="1494"/>
      <c r="AA173" s="1494"/>
      <c r="AB173" s="1019"/>
    </row>
    <row r="174" spans="1:28" ht="31">
      <c r="A174" s="1040"/>
      <c r="B174" s="1016"/>
      <c r="C174" s="541" t="s">
        <v>216</v>
      </c>
      <c r="D174" s="521"/>
      <c r="E174" s="521"/>
      <c r="F174" s="1484" t="s">
        <v>217</v>
      </c>
      <c r="G174" s="538"/>
      <c r="H174" s="1488">
        <v>0</v>
      </c>
      <c r="I174" s="1488">
        <v>0</v>
      </c>
      <c r="J174" s="1488">
        <v>0</v>
      </c>
      <c r="K174" s="1488">
        <v>0</v>
      </c>
      <c r="L174" s="1488">
        <v>0</v>
      </c>
      <c r="M174" s="1488">
        <v>0</v>
      </c>
      <c r="N174" s="1488">
        <v>0</v>
      </c>
      <c r="O174" s="1488">
        <v>0</v>
      </c>
      <c r="P174" s="1488">
        <v>0</v>
      </c>
      <c r="Q174" s="1488">
        <v>0</v>
      </c>
      <c r="R174" s="1488">
        <v>0</v>
      </c>
      <c r="S174" s="1488">
        <v>0</v>
      </c>
      <c r="T174" s="1488">
        <v>0</v>
      </c>
      <c r="U174" s="1488">
        <v>0</v>
      </c>
      <c r="V174" s="1488">
        <v>0</v>
      </c>
      <c r="W174" s="1488">
        <v>0</v>
      </c>
      <c r="X174" s="1488">
        <v>0</v>
      </c>
      <c r="Y174" s="526">
        <f t="shared" si="45"/>
        <v>0</v>
      </c>
      <c r="Z174" s="1494"/>
      <c r="AA174" s="1494"/>
      <c r="AB174" s="1019"/>
    </row>
    <row r="175" spans="1:28" ht="18">
      <c r="A175" s="1041" t="s">
        <v>218</v>
      </c>
      <c r="B175" s="1012">
        <f>'3. DEPLOYED LABOR SUMMARY 2'!D65</f>
        <v>0</v>
      </c>
      <c r="C175" s="540" t="s">
        <v>231</v>
      </c>
      <c r="D175" s="515"/>
      <c r="E175" s="515"/>
      <c r="F175" s="1484" t="s">
        <v>219</v>
      </c>
      <c r="G175" s="538"/>
      <c r="H175" s="1488">
        <v>0</v>
      </c>
      <c r="I175" s="1488">
        <v>0</v>
      </c>
      <c r="J175" s="1488">
        <v>0</v>
      </c>
      <c r="K175" s="1488">
        <v>0</v>
      </c>
      <c r="L175" s="1488">
        <v>0</v>
      </c>
      <c r="M175" s="1488">
        <v>0</v>
      </c>
      <c r="N175" s="1488">
        <v>0</v>
      </c>
      <c r="O175" s="1488">
        <v>0</v>
      </c>
      <c r="P175" s="1488">
        <v>0</v>
      </c>
      <c r="Q175" s="1488">
        <v>0</v>
      </c>
      <c r="R175" s="1488">
        <v>0</v>
      </c>
      <c r="S175" s="1488">
        <v>0</v>
      </c>
      <c r="T175" s="1488">
        <v>0</v>
      </c>
      <c r="U175" s="1488">
        <v>0</v>
      </c>
      <c r="V175" s="1488">
        <v>0</v>
      </c>
      <c r="W175" s="1488">
        <v>0</v>
      </c>
      <c r="X175" s="1488">
        <v>0</v>
      </c>
      <c r="Y175" s="526">
        <f>H175</f>
        <v>0</v>
      </c>
      <c r="Z175" s="1494"/>
      <c r="AA175" s="1494"/>
      <c r="AB175" s="1019"/>
    </row>
    <row r="176" spans="1:28" ht="53">
      <c r="A176" s="1039"/>
      <c r="B176" s="1013"/>
      <c r="C176" s="540" t="s">
        <v>220</v>
      </c>
      <c r="D176" s="515"/>
      <c r="E176" s="515"/>
      <c r="F176" s="1485" t="s">
        <v>221</v>
      </c>
      <c r="G176" s="1492">
        <v>0.72499999999999998</v>
      </c>
      <c r="H176" s="1489"/>
      <c r="I176" s="1489"/>
      <c r="J176" s="1489"/>
      <c r="K176" s="1489"/>
      <c r="L176" s="1489"/>
      <c r="M176" s="1489"/>
      <c r="N176" s="1489"/>
      <c r="O176" s="1489"/>
      <c r="P176" s="1489"/>
      <c r="Q176" s="1489"/>
      <c r="R176" s="1489"/>
      <c r="S176" s="1489"/>
      <c r="T176" s="1489"/>
      <c r="U176" s="1489"/>
      <c r="V176" s="1490"/>
      <c r="W176" s="1490"/>
      <c r="X176" s="1490"/>
      <c r="Y176" s="526">
        <f>(G176*H176)+(I176*G176)+(J176*G176)+(K176*G176)+(L176*G176)+(M176*G176)+(N176*G176)+(O176*G176)+(P176*G176)+(Q176*G176)+(R176*G176)+(S176*G176)+(T176*G176)+(U176*G176)+(V176*G176)+(W176*G176)+(X176*G176)</f>
        <v>0</v>
      </c>
      <c r="Z176" s="1494"/>
      <c r="AA176" s="1494"/>
      <c r="AB176" s="1019"/>
    </row>
    <row r="177" spans="1:28" ht="18">
      <c r="A177" s="1039"/>
      <c r="B177" s="1013"/>
      <c r="C177" s="540" t="s">
        <v>222</v>
      </c>
      <c r="D177" s="515"/>
      <c r="E177" s="515"/>
      <c r="F177" s="1484" t="s">
        <v>219</v>
      </c>
      <c r="G177" s="538"/>
      <c r="H177" s="1488">
        <v>0</v>
      </c>
      <c r="I177" s="1488">
        <v>0</v>
      </c>
      <c r="J177" s="1488">
        <v>0</v>
      </c>
      <c r="K177" s="1488">
        <v>0</v>
      </c>
      <c r="L177" s="1488">
        <v>0</v>
      </c>
      <c r="M177" s="1488">
        <v>0</v>
      </c>
      <c r="N177" s="1488">
        <v>0</v>
      </c>
      <c r="O177" s="1488">
        <v>0</v>
      </c>
      <c r="P177" s="1488">
        <v>0</v>
      </c>
      <c r="Q177" s="1488">
        <v>0</v>
      </c>
      <c r="R177" s="1488">
        <v>0</v>
      </c>
      <c r="S177" s="1488">
        <v>0</v>
      </c>
      <c r="T177" s="1488">
        <v>0</v>
      </c>
      <c r="U177" s="1488">
        <v>0</v>
      </c>
      <c r="V177" s="1488">
        <v>0</v>
      </c>
      <c r="W177" s="1488">
        <v>0</v>
      </c>
      <c r="X177" s="1488">
        <v>0</v>
      </c>
      <c r="Y177" s="526">
        <f t="shared" ref="Y177:Y179" si="46">SUM(H177:X177)</f>
        <v>0</v>
      </c>
      <c r="Z177" s="1494"/>
      <c r="AA177" s="1494"/>
      <c r="AB177" s="1019"/>
    </row>
    <row r="178" spans="1:28" ht="18">
      <c r="A178" s="1039"/>
      <c r="B178" s="1013"/>
      <c r="C178" s="540" t="s">
        <v>74</v>
      </c>
      <c r="D178" s="515"/>
      <c r="E178" s="515"/>
      <c r="F178" s="1484" t="s">
        <v>219</v>
      </c>
      <c r="G178" s="538"/>
      <c r="H178" s="1488">
        <v>0</v>
      </c>
      <c r="I178" s="1488">
        <v>0</v>
      </c>
      <c r="J178" s="1488">
        <v>0</v>
      </c>
      <c r="K178" s="1488">
        <v>0</v>
      </c>
      <c r="L178" s="1488">
        <v>0</v>
      </c>
      <c r="M178" s="1488">
        <v>0</v>
      </c>
      <c r="N178" s="1488">
        <v>0</v>
      </c>
      <c r="O178" s="1488">
        <v>0</v>
      </c>
      <c r="P178" s="1488">
        <v>0</v>
      </c>
      <c r="Q178" s="1488">
        <v>0</v>
      </c>
      <c r="R178" s="1488">
        <v>0</v>
      </c>
      <c r="S178" s="1488">
        <v>0</v>
      </c>
      <c r="T178" s="1488">
        <v>0</v>
      </c>
      <c r="U178" s="1488">
        <v>0</v>
      </c>
      <c r="V178" s="1488">
        <v>0</v>
      </c>
      <c r="W178" s="1488">
        <v>0</v>
      </c>
      <c r="X178" s="1488">
        <v>0</v>
      </c>
      <c r="Y178" s="526">
        <f t="shared" si="46"/>
        <v>0</v>
      </c>
      <c r="Z178" s="1494"/>
      <c r="AA178" s="1494"/>
      <c r="AB178" s="1019"/>
    </row>
    <row r="179" spans="1:28" ht="35.5" customHeight="1">
      <c r="A179" s="1039"/>
      <c r="B179" s="1013"/>
      <c r="C179" s="541" t="s">
        <v>223</v>
      </c>
      <c r="D179" s="515"/>
      <c r="E179" s="515"/>
      <c r="F179" s="1483"/>
      <c r="G179" s="538"/>
      <c r="H179" s="1488">
        <v>0</v>
      </c>
      <c r="I179" s="1488">
        <v>0</v>
      </c>
      <c r="J179" s="1488">
        <v>0</v>
      </c>
      <c r="K179" s="1488">
        <v>0</v>
      </c>
      <c r="L179" s="1488">
        <v>0</v>
      </c>
      <c r="M179" s="1488">
        <v>0</v>
      </c>
      <c r="N179" s="1488">
        <v>0</v>
      </c>
      <c r="O179" s="1488">
        <v>0</v>
      </c>
      <c r="P179" s="1488">
        <v>0</v>
      </c>
      <c r="Q179" s="1488">
        <v>0</v>
      </c>
      <c r="R179" s="1488">
        <v>0</v>
      </c>
      <c r="S179" s="1488">
        <v>0</v>
      </c>
      <c r="T179" s="1488">
        <v>0</v>
      </c>
      <c r="U179" s="1488">
        <v>0</v>
      </c>
      <c r="V179" s="1488">
        <v>0</v>
      </c>
      <c r="W179" s="1488">
        <v>0</v>
      </c>
      <c r="X179" s="1488">
        <v>0</v>
      </c>
      <c r="Y179" s="526">
        <f t="shared" si="46"/>
        <v>0</v>
      </c>
      <c r="Z179" s="1494"/>
      <c r="AA179" s="1494"/>
      <c r="AB179" s="1019"/>
    </row>
    <row r="180" spans="1:28" ht="40" customHeight="1" thickBot="1">
      <c r="A180" s="1042"/>
      <c r="B180" s="1014"/>
      <c r="C180" s="542" t="s">
        <v>223</v>
      </c>
      <c r="D180" s="518"/>
      <c r="E180" s="518"/>
      <c r="F180" s="1486"/>
      <c r="G180" s="539"/>
      <c r="H180" s="1491">
        <v>0</v>
      </c>
      <c r="I180" s="1491">
        <v>0</v>
      </c>
      <c r="J180" s="1491">
        <v>0</v>
      </c>
      <c r="K180" s="1491">
        <v>0</v>
      </c>
      <c r="L180" s="1491">
        <v>0</v>
      </c>
      <c r="M180" s="1491">
        <v>0</v>
      </c>
      <c r="N180" s="1491">
        <v>0</v>
      </c>
      <c r="O180" s="1491">
        <v>0</v>
      </c>
      <c r="P180" s="1491">
        <v>0</v>
      </c>
      <c r="Q180" s="1491">
        <v>0</v>
      </c>
      <c r="R180" s="1491">
        <v>0</v>
      </c>
      <c r="S180" s="1491">
        <v>0</v>
      </c>
      <c r="T180" s="1491">
        <v>0</v>
      </c>
      <c r="U180" s="1491">
        <v>0</v>
      </c>
      <c r="V180" s="1491">
        <v>0</v>
      </c>
      <c r="W180" s="1491">
        <v>0</v>
      </c>
      <c r="X180" s="1491">
        <v>0</v>
      </c>
      <c r="Y180" s="527">
        <f>SUM(H180:X180)</f>
        <v>0</v>
      </c>
      <c r="Z180" s="1495"/>
      <c r="AA180" s="1495"/>
      <c r="AB180" s="1020"/>
    </row>
    <row r="181" spans="1:28" ht="18">
      <c r="A181" s="1038" t="s">
        <v>215</v>
      </c>
      <c r="B181" s="1015">
        <f>'3. DEPLOYED LABOR SUMMARY 2'!D68</f>
        <v>0</v>
      </c>
      <c r="C181" s="1036" t="s">
        <v>224</v>
      </c>
      <c r="D181" s="516"/>
      <c r="E181" s="516"/>
      <c r="F181" s="1475" t="s">
        <v>225</v>
      </c>
      <c r="G181" s="537"/>
      <c r="H181" s="517">
        <v>0</v>
      </c>
      <c r="I181" s="517">
        <v>0</v>
      </c>
      <c r="J181" s="517">
        <v>0</v>
      </c>
      <c r="K181" s="517">
        <v>0</v>
      </c>
      <c r="L181" s="517">
        <v>0</v>
      </c>
      <c r="M181" s="517">
        <v>0</v>
      </c>
      <c r="N181" s="517">
        <v>0</v>
      </c>
      <c r="O181" s="517">
        <v>0</v>
      </c>
      <c r="P181" s="517">
        <v>0</v>
      </c>
      <c r="Q181" s="517">
        <v>0</v>
      </c>
      <c r="R181" s="517">
        <v>0</v>
      </c>
      <c r="S181" s="517">
        <v>0</v>
      </c>
      <c r="T181" s="517">
        <v>0</v>
      </c>
      <c r="U181" s="517">
        <v>0</v>
      </c>
      <c r="V181" s="517">
        <v>0</v>
      </c>
      <c r="W181" s="517">
        <v>0</v>
      </c>
      <c r="X181" s="517">
        <v>0</v>
      </c>
      <c r="Y181" s="1006">
        <f>SUM(H181:X185)</f>
        <v>0</v>
      </c>
      <c r="Z181" s="1021">
        <v>0</v>
      </c>
      <c r="AA181" s="1021">
        <v>0</v>
      </c>
      <c r="AB181" s="1018">
        <f t="shared" ref="AB181" si="47">SUM(Y181+Y182+Y183+Y184+Y185+Y186+Y187+Y188+Y189+Y190+Y191+Y192)</f>
        <v>0</v>
      </c>
    </row>
    <row r="182" spans="1:28" ht="18">
      <c r="A182" s="1039"/>
      <c r="B182" s="1013"/>
      <c r="C182" s="1037"/>
      <c r="D182" s="515"/>
      <c r="E182" s="515"/>
      <c r="F182" s="1476" t="s">
        <v>226</v>
      </c>
      <c r="G182" s="538"/>
      <c r="H182" s="513">
        <v>0</v>
      </c>
      <c r="I182" s="513">
        <v>0</v>
      </c>
      <c r="J182" s="513">
        <v>0</v>
      </c>
      <c r="K182" s="513">
        <v>0</v>
      </c>
      <c r="L182" s="513">
        <v>0</v>
      </c>
      <c r="M182" s="513">
        <v>0</v>
      </c>
      <c r="N182" s="513">
        <v>0</v>
      </c>
      <c r="O182" s="513">
        <v>0</v>
      </c>
      <c r="P182" s="513">
        <v>0</v>
      </c>
      <c r="Q182" s="513">
        <v>0</v>
      </c>
      <c r="R182" s="513">
        <v>0</v>
      </c>
      <c r="S182" s="513">
        <v>0</v>
      </c>
      <c r="T182" s="513">
        <v>0</v>
      </c>
      <c r="U182" s="513">
        <v>0</v>
      </c>
      <c r="V182" s="513">
        <v>0</v>
      </c>
      <c r="W182" s="513">
        <v>0</v>
      </c>
      <c r="X182" s="513">
        <v>0</v>
      </c>
      <c r="Y182" s="1007">
        <f t="shared" ref="Y182:Y186" si="48">SUM(H182:X182)</f>
        <v>0</v>
      </c>
      <c r="Z182" s="1022"/>
      <c r="AA182" s="1022"/>
      <c r="AB182" s="1019"/>
    </row>
    <row r="183" spans="1:28" ht="18">
      <c r="A183" s="1039"/>
      <c r="B183" s="1013"/>
      <c r="C183" s="1037"/>
      <c r="D183" s="515"/>
      <c r="E183" s="515"/>
      <c r="F183" s="1476" t="s">
        <v>227</v>
      </c>
      <c r="G183" s="538"/>
      <c r="H183" s="513">
        <v>0</v>
      </c>
      <c r="I183" s="513">
        <v>0</v>
      </c>
      <c r="J183" s="513">
        <v>0</v>
      </c>
      <c r="K183" s="513">
        <v>0</v>
      </c>
      <c r="L183" s="513">
        <v>0</v>
      </c>
      <c r="M183" s="513">
        <v>0</v>
      </c>
      <c r="N183" s="513">
        <v>0</v>
      </c>
      <c r="O183" s="513">
        <v>0</v>
      </c>
      <c r="P183" s="513">
        <v>0</v>
      </c>
      <c r="Q183" s="513">
        <v>0</v>
      </c>
      <c r="R183" s="513">
        <v>0</v>
      </c>
      <c r="S183" s="513">
        <v>0</v>
      </c>
      <c r="T183" s="513">
        <v>0</v>
      </c>
      <c r="U183" s="513">
        <v>0</v>
      </c>
      <c r="V183" s="513">
        <v>0</v>
      </c>
      <c r="W183" s="513">
        <v>0</v>
      </c>
      <c r="X183" s="513">
        <v>0</v>
      </c>
      <c r="Y183" s="1007">
        <f t="shared" si="48"/>
        <v>0</v>
      </c>
      <c r="Z183" s="1022"/>
      <c r="AA183" s="1022"/>
      <c r="AB183" s="1019"/>
    </row>
    <row r="184" spans="1:28" ht="18">
      <c r="A184" s="1039"/>
      <c r="B184" s="1013"/>
      <c r="C184" s="1037"/>
      <c r="D184" s="515"/>
      <c r="E184" s="515"/>
      <c r="F184" s="1476" t="s">
        <v>228</v>
      </c>
      <c r="G184" s="538"/>
      <c r="H184" s="513">
        <v>0</v>
      </c>
      <c r="I184" s="513">
        <v>0</v>
      </c>
      <c r="J184" s="513">
        <v>0</v>
      </c>
      <c r="K184" s="513">
        <v>0</v>
      </c>
      <c r="L184" s="513">
        <v>0</v>
      </c>
      <c r="M184" s="513">
        <v>0</v>
      </c>
      <c r="N184" s="513">
        <v>0</v>
      </c>
      <c r="O184" s="513">
        <v>0</v>
      </c>
      <c r="P184" s="513">
        <v>0</v>
      </c>
      <c r="Q184" s="513">
        <v>0</v>
      </c>
      <c r="R184" s="513">
        <v>0</v>
      </c>
      <c r="S184" s="513">
        <v>0</v>
      </c>
      <c r="T184" s="513">
        <v>0</v>
      </c>
      <c r="U184" s="513">
        <v>0</v>
      </c>
      <c r="V184" s="513">
        <v>0</v>
      </c>
      <c r="W184" s="513">
        <v>0</v>
      </c>
      <c r="X184" s="513">
        <v>0</v>
      </c>
      <c r="Y184" s="1007">
        <f t="shared" si="48"/>
        <v>0</v>
      </c>
      <c r="Z184" s="1022"/>
      <c r="AA184" s="1022"/>
      <c r="AB184" s="1019"/>
    </row>
    <row r="185" spans="1:28" ht="18">
      <c r="A185" s="1039"/>
      <c r="B185" s="1013"/>
      <c r="C185" s="1037"/>
      <c r="D185" s="515"/>
      <c r="E185" s="515"/>
      <c r="F185" s="1476" t="s">
        <v>229</v>
      </c>
      <c r="G185" s="538"/>
      <c r="H185" s="513">
        <v>0</v>
      </c>
      <c r="I185" s="513">
        <v>0</v>
      </c>
      <c r="J185" s="513">
        <v>0</v>
      </c>
      <c r="K185" s="513">
        <v>0</v>
      </c>
      <c r="L185" s="513">
        <v>0</v>
      </c>
      <c r="M185" s="513">
        <v>0</v>
      </c>
      <c r="N185" s="513">
        <v>0</v>
      </c>
      <c r="O185" s="513">
        <v>0</v>
      </c>
      <c r="P185" s="513">
        <v>0</v>
      </c>
      <c r="Q185" s="513">
        <v>0</v>
      </c>
      <c r="R185" s="513">
        <v>0</v>
      </c>
      <c r="S185" s="513">
        <v>0</v>
      </c>
      <c r="T185" s="513">
        <v>0</v>
      </c>
      <c r="U185" s="513">
        <v>0</v>
      </c>
      <c r="V185" s="513">
        <v>0</v>
      </c>
      <c r="W185" s="513">
        <v>0</v>
      </c>
      <c r="X185" s="513">
        <v>0</v>
      </c>
      <c r="Y185" s="1008">
        <f t="shared" si="48"/>
        <v>0</v>
      </c>
      <c r="Z185" s="1022"/>
      <c r="AA185" s="1022"/>
      <c r="AB185" s="1019"/>
    </row>
    <row r="186" spans="1:28" ht="31">
      <c r="A186" s="1040"/>
      <c r="B186" s="1016"/>
      <c r="C186" s="541" t="s">
        <v>216</v>
      </c>
      <c r="D186" s="521"/>
      <c r="E186" s="521"/>
      <c r="F186" s="1477" t="s">
        <v>217</v>
      </c>
      <c r="G186" s="538"/>
      <c r="H186" s="513">
        <v>0</v>
      </c>
      <c r="I186" s="513">
        <v>0</v>
      </c>
      <c r="J186" s="513">
        <v>0</v>
      </c>
      <c r="K186" s="513">
        <v>0</v>
      </c>
      <c r="L186" s="513">
        <v>0</v>
      </c>
      <c r="M186" s="513">
        <v>0</v>
      </c>
      <c r="N186" s="513">
        <v>0</v>
      </c>
      <c r="O186" s="513">
        <v>0</v>
      </c>
      <c r="P186" s="513">
        <v>0</v>
      </c>
      <c r="Q186" s="513">
        <v>0</v>
      </c>
      <c r="R186" s="513">
        <v>0</v>
      </c>
      <c r="S186" s="513">
        <v>0</v>
      </c>
      <c r="T186" s="513">
        <v>0</v>
      </c>
      <c r="U186" s="513">
        <v>0</v>
      </c>
      <c r="V186" s="513">
        <v>0</v>
      </c>
      <c r="W186" s="513">
        <v>0</v>
      </c>
      <c r="X186" s="513">
        <v>0</v>
      </c>
      <c r="Y186" s="526">
        <f t="shared" si="48"/>
        <v>0</v>
      </c>
      <c r="Z186" s="1022"/>
      <c r="AA186" s="1022"/>
      <c r="AB186" s="1019"/>
    </row>
    <row r="187" spans="1:28" ht="18">
      <c r="A187" s="1041" t="s">
        <v>218</v>
      </c>
      <c r="B187" s="1012">
        <f>'3. DEPLOYED LABOR SUMMARY 2'!D69</f>
        <v>0</v>
      </c>
      <c r="C187" s="540" t="s">
        <v>231</v>
      </c>
      <c r="D187" s="515"/>
      <c r="E187" s="515"/>
      <c r="F187" s="1477" t="s">
        <v>219</v>
      </c>
      <c r="G187" s="538"/>
      <c r="H187" s="513">
        <v>0</v>
      </c>
      <c r="I187" s="513"/>
      <c r="J187" s="513"/>
      <c r="K187" s="513"/>
      <c r="L187" s="513"/>
      <c r="M187" s="513"/>
      <c r="N187" s="513"/>
      <c r="O187" s="513"/>
      <c r="P187" s="513"/>
      <c r="Q187" s="513"/>
      <c r="R187" s="513"/>
      <c r="S187" s="513"/>
      <c r="T187" s="513"/>
      <c r="U187" s="513"/>
      <c r="V187" s="1480"/>
      <c r="W187" s="1480"/>
      <c r="X187" s="1480"/>
      <c r="Y187" s="526">
        <f>H187</f>
        <v>0</v>
      </c>
      <c r="Z187" s="1022"/>
      <c r="AA187" s="1022"/>
      <c r="AB187" s="1019"/>
    </row>
    <row r="188" spans="1:28" ht="53">
      <c r="A188" s="1039"/>
      <c r="B188" s="1013"/>
      <c r="C188" s="540" t="s">
        <v>220</v>
      </c>
      <c r="D188" s="515"/>
      <c r="E188" s="515"/>
      <c r="F188" s="1478" t="s">
        <v>221</v>
      </c>
      <c r="G188" s="1481">
        <v>0.72499999999999998</v>
      </c>
      <c r="H188" s="529"/>
      <c r="I188" s="529"/>
      <c r="J188" s="529"/>
      <c r="K188" s="529"/>
      <c r="L188" s="529"/>
      <c r="M188" s="529"/>
      <c r="N188" s="529"/>
      <c r="O188" s="529"/>
      <c r="P188" s="529"/>
      <c r="Q188" s="529"/>
      <c r="R188" s="529"/>
      <c r="S188" s="529"/>
      <c r="T188" s="529"/>
      <c r="U188" s="529"/>
      <c r="V188" s="545"/>
      <c r="W188" s="545"/>
      <c r="X188" s="545"/>
      <c r="Y188" s="526">
        <f>(G188*H188)+(I188*G188)+(J188*G188)+(K188*G188)+(L188*G188)+(M188*G188)+(N188*G188)+(O188*G188)+(P188*G188)+(Q188*G188)+(R188*G188)+(S188*G188)+(T188*G188)+(U188*G188)+(V188*G188)+(W188*G188)+(X188*G188)</f>
        <v>0</v>
      </c>
      <c r="Z188" s="1022"/>
      <c r="AA188" s="1022"/>
      <c r="AB188" s="1019"/>
    </row>
    <row r="189" spans="1:28" ht="18">
      <c r="A189" s="1039"/>
      <c r="B189" s="1013"/>
      <c r="C189" s="540" t="s">
        <v>222</v>
      </c>
      <c r="D189" s="515"/>
      <c r="E189" s="515"/>
      <c r="F189" s="1477" t="s">
        <v>219</v>
      </c>
      <c r="G189" s="538"/>
      <c r="H189" s="513">
        <v>0</v>
      </c>
      <c r="I189" s="513">
        <v>0</v>
      </c>
      <c r="J189" s="513">
        <v>0</v>
      </c>
      <c r="K189" s="513">
        <v>0</v>
      </c>
      <c r="L189" s="513">
        <v>0</v>
      </c>
      <c r="M189" s="513">
        <v>0</v>
      </c>
      <c r="N189" s="513">
        <v>0</v>
      </c>
      <c r="O189" s="513">
        <v>0</v>
      </c>
      <c r="P189" s="513">
        <v>0</v>
      </c>
      <c r="Q189" s="513">
        <v>0</v>
      </c>
      <c r="R189" s="513">
        <v>0</v>
      </c>
      <c r="S189" s="513">
        <v>0</v>
      </c>
      <c r="T189" s="513">
        <v>0</v>
      </c>
      <c r="U189" s="513">
        <v>0</v>
      </c>
      <c r="V189" s="513">
        <v>0</v>
      </c>
      <c r="W189" s="513">
        <v>0</v>
      </c>
      <c r="X189" s="513">
        <v>0</v>
      </c>
      <c r="Y189" s="526">
        <f t="shared" ref="Y189:Y191" si="49">SUM(H189:X189)</f>
        <v>0</v>
      </c>
      <c r="Z189" s="1022"/>
      <c r="AA189" s="1022"/>
      <c r="AB189" s="1019"/>
    </row>
    <row r="190" spans="1:28" ht="18">
      <c r="A190" s="1039"/>
      <c r="B190" s="1013"/>
      <c r="C190" s="540" t="s">
        <v>74</v>
      </c>
      <c r="D190" s="515"/>
      <c r="E190" s="515"/>
      <c r="F190" s="1477" t="s">
        <v>219</v>
      </c>
      <c r="G190" s="538"/>
      <c r="H190" s="513">
        <v>0</v>
      </c>
      <c r="I190" s="513">
        <v>0</v>
      </c>
      <c r="J190" s="513">
        <v>0</v>
      </c>
      <c r="K190" s="513">
        <v>0</v>
      </c>
      <c r="L190" s="513">
        <v>0</v>
      </c>
      <c r="M190" s="513">
        <v>0</v>
      </c>
      <c r="N190" s="513">
        <v>0</v>
      </c>
      <c r="O190" s="513">
        <v>0</v>
      </c>
      <c r="P190" s="513">
        <v>0</v>
      </c>
      <c r="Q190" s="513">
        <v>0</v>
      </c>
      <c r="R190" s="513">
        <v>0</v>
      </c>
      <c r="S190" s="513">
        <v>0</v>
      </c>
      <c r="T190" s="513">
        <v>0</v>
      </c>
      <c r="U190" s="513">
        <v>0</v>
      </c>
      <c r="V190" s="513">
        <v>0</v>
      </c>
      <c r="W190" s="513">
        <v>0</v>
      </c>
      <c r="X190" s="513">
        <v>0</v>
      </c>
      <c r="Y190" s="526">
        <f t="shared" si="49"/>
        <v>0</v>
      </c>
      <c r="Z190" s="1022"/>
      <c r="AA190" s="1022"/>
      <c r="AB190" s="1019"/>
    </row>
    <row r="191" spans="1:28" ht="32" customHeight="1">
      <c r="A191" s="1039"/>
      <c r="B191" s="1013"/>
      <c r="C191" s="541" t="s">
        <v>223</v>
      </c>
      <c r="D191" s="515"/>
      <c r="E191" s="515"/>
      <c r="F191" s="1476"/>
      <c r="G191" s="538"/>
      <c r="H191" s="513">
        <v>0</v>
      </c>
      <c r="I191" s="513">
        <v>0</v>
      </c>
      <c r="J191" s="513">
        <v>0</v>
      </c>
      <c r="K191" s="513">
        <v>0</v>
      </c>
      <c r="L191" s="513">
        <v>0</v>
      </c>
      <c r="M191" s="513">
        <v>0</v>
      </c>
      <c r="N191" s="513">
        <v>0</v>
      </c>
      <c r="O191" s="513">
        <v>0</v>
      </c>
      <c r="P191" s="513">
        <v>0</v>
      </c>
      <c r="Q191" s="513">
        <v>0</v>
      </c>
      <c r="R191" s="513">
        <v>0</v>
      </c>
      <c r="S191" s="513">
        <v>0</v>
      </c>
      <c r="T191" s="513">
        <v>0</v>
      </c>
      <c r="U191" s="513">
        <v>0</v>
      </c>
      <c r="V191" s="513">
        <v>0</v>
      </c>
      <c r="W191" s="513">
        <v>0</v>
      </c>
      <c r="X191" s="513">
        <v>0</v>
      </c>
      <c r="Y191" s="526">
        <f t="shared" si="49"/>
        <v>0</v>
      </c>
      <c r="Z191" s="1022"/>
      <c r="AA191" s="1022"/>
      <c r="AB191" s="1019"/>
    </row>
    <row r="192" spans="1:28" ht="35" customHeight="1" thickBot="1">
      <c r="A192" s="1042"/>
      <c r="B192" s="1014"/>
      <c r="C192" s="542" t="s">
        <v>223</v>
      </c>
      <c r="D192" s="518"/>
      <c r="E192" s="518"/>
      <c r="F192" s="1479"/>
      <c r="G192" s="539"/>
      <c r="H192" s="519">
        <v>0</v>
      </c>
      <c r="I192" s="519">
        <v>0</v>
      </c>
      <c r="J192" s="519">
        <v>0</v>
      </c>
      <c r="K192" s="519">
        <v>0</v>
      </c>
      <c r="L192" s="519">
        <v>0</v>
      </c>
      <c r="M192" s="519">
        <v>0</v>
      </c>
      <c r="N192" s="519">
        <v>0</v>
      </c>
      <c r="O192" s="519">
        <v>0</v>
      </c>
      <c r="P192" s="519">
        <v>0</v>
      </c>
      <c r="Q192" s="519">
        <v>0</v>
      </c>
      <c r="R192" s="519">
        <v>0</v>
      </c>
      <c r="S192" s="519">
        <v>0</v>
      </c>
      <c r="T192" s="519">
        <v>0</v>
      </c>
      <c r="U192" s="519">
        <v>0</v>
      </c>
      <c r="V192" s="519">
        <v>0</v>
      </c>
      <c r="W192" s="519">
        <v>0</v>
      </c>
      <c r="X192" s="519">
        <v>0</v>
      </c>
      <c r="Y192" s="527">
        <f>SUM(H192:X192)</f>
        <v>0</v>
      </c>
      <c r="Z192" s="1023"/>
      <c r="AA192" s="1023"/>
      <c r="AB192" s="1020"/>
    </row>
    <row r="193" spans="1:28" ht="18" customHeight="1">
      <c r="A193" s="1052" t="s">
        <v>232</v>
      </c>
      <c r="B193" s="524"/>
      <c r="C193" s="680"/>
      <c r="D193" s="524"/>
      <c r="E193" s="524"/>
      <c r="F193" s="524"/>
      <c r="G193" s="524"/>
      <c r="H193" s="524"/>
      <c r="I193" s="524"/>
      <c r="J193" s="524"/>
      <c r="K193" s="524"/>
      <c r="L193" s="524"/>
      <c r="M193" s="524"/>
      <c r="N193" s="524"/>
      <c r="O193" s="524"/>
      <c r="P193" s="524"/>
      <c r="Q193" s="524"/>
      <c r="R193" s="687"/>
      <c r="S193" s="688"/>
      <c r="T193" s="688"/>
      <c r="U193" s="688"/>
      <c r="V193" s="688"/>
      <c r="W193" s="688"/>
      <c r="X193" s="688"/>
      <c r="Y193" s="681"/>
      <c r="Z193" s="1046" t="s">
        <v>233</v>
      </c>
      <c r="AA193" s="1047"/>
      <c r="AB193" s="1043">
        <f>SUM(AB13:AB192)</f>
        <v>0</v>
      </c>
    </row>
    <row r="194" spans="1:28" ht="18" customHeight="1">
      <c r="A194" s="1052"/>
      <c r="B194" s="524"/>
      <c r="C194" s="689"/>
      <c r="D194" s="689"/>
      <c r="E194" s="689"/>
      <c r="F194" s="689"/>
      <c r="G194" s="689"/>
      <c r="H194" s="689"/>
      <c r="I194" s="689"/>
      <c r="J194" s="689"/>
      <c r="K194" s="689"/>
      <c r="L194" s="689"/>
      <c r="M194" s="689"/>
      <c r="N194" s="689"/>
      <c r="O194" s="682"/>
      <c r="P194" s="682"/>
      <c r="Q194" s="682"/>
      <c r="R194" s="682"/>
      <c r="S194" s="682"/>
      <c r="T194" s="682"/>
      <c r="U194" s="682"/>
      <c r="V194" s="682"/>
      <c r="W194" s="682"/>
      <c r="X194" s="682"/>
      <c r="Y194" s="683"/>
      <c r="Z194" s="1048"/>
      <c r="AA194" s="1049"/>
      <c r="AB194" s="1044"/>
    </row>
    <row r="195" spans="1:28" ht="18" customHeight="1">
      <c r="A195" s="1052"/>
      <c r="B195" s="524"/>
      <c r="C195" s="689"/>
      <c r="D195" s="689"/>
      <c r="E195" s="689"/>
      <c r="F195" s="689"/>
      <c r="G195" s="689"/>
      <c r="H195" s="689"/>
      <c r="I195" s="689"/>
      <c r="J195" s="689"/>
      <c r="K195" s="689"/>
      <c r="L195" s="689"/>
      <c r="M195" s="689"/>
      <c r="N195" s="689"/>
      <c r="O195" s="682"/>
      <c r="P195" s="682"/>
      <c r="Q195" s="682"/>
      <c r="R195" s="682"/>
      <c r="S195" s="682"/>
      <c r="T195" s="682"/>
      <c r="U195" s="682"/>
      <c r="V195" s="682"/>
      <c r="W195" s="682"/>
      <c r="X195" s="682"/>
      <c r="Y195" s="683"/>
      <c r="Z195" s="1048"/>
      <c r="AA195" s="1049"/>
      <c r="AB195" s="1044"/>
    </row>
    <row r="196" spans="1:28" ht="18" customHeight="1">
      <c r="A196" s="1053"/>
      <c r="B196" s="684"/>
      <c r="C196" s="690"/>
      <c r="D196" s="690"/>
      <c r="E196" s="690"/>
      <c r="F196" s="690"/>
      <c r="G196" s="690"/>
      <c r="H196" s="690"/>
      <c r="I196" s="690"/>
      <c r="J196" s="690"/>
      <c r="K196" s="690"/>
      <c r="L196" s="690"/>
      <c r="M196" s="690"/>
      <c r="N196" s="690"/>
      <c r="O196" s="685"/>
      <c r="P196" s="685"/>
      <c r="Q196" s="685"/>
      <c r="R196" s="685"/>
      <c r="S196" s="685"/>
      <c r="T196" s="685"/>
      <c r="U196" s="685"/>
      <c r="V196" s="685"/>
      <c r="W196" s="685"/>
      <c r="X196" s="685"/>
      <c r="Y196" s="686"/>
      <c r="Z196" s="1050"/>
      <c r="AA196" s="1051"/>
      <c r="AB196" s="1045"/>
    </row>
  </sheetData>
  <sheetProtection algorithmName="SHA-512" hashValue="hpCe7CNAbl2d6KxoeWTgGAT9MQiC6F/gwMaue61PRCL8ruVR0OtIXHvV69lNvQUrxPRtxCDtLd2A0biKLb+s6A==" saltValue="D1wLlk8VITPJ8LKS/kpotQ==" spinCount="100000" sheet="1" selectLockedCells="1"/>
  <protectedRanges>
    <protectedRange sqref="F13:F192" name="Range1"/>
    <protectedRange sqref="H13:X18" name="Range4"/>
    <protectedRange sqref="H21:X30" name="Range5"/>
    <protectedRange sqref="H33:X42" name="Range6"/>
    <protectedRange sqref="H45:X54" name="Range7"/>
    <protectedRange sqref="H57:X66" name="Range8"/>
    <protectedRange sqref="H69:X78" name="Range9"/>
    <protectedRange sqref="H81:X90" name="Range10"/>
    <protectedRange sqref="H93:X102" name="Range11"/>
    <protectedRange sqref="H105:X114" name="Range12"/>
    <protectedRange sqref="H117:X126" name="Range13"/>
    <protectedRange sqref="H129:X138" name="Range14"/>
    <protectedRange sqref="H141:X150 H169:X174" name="Range15"/>
    <protectedRange sqref="H153:X162 H177:X186" name="Range16"/>
    <protectedRange sqref="H189:X192 H165:X168" name="Range17"/>
    <protectedRange sqref="B193:Y196" name="Range18"/>
    <protectedRange sqref="H19" name="Range23"/>
    <protectedRange sqref="G20:X20" name="Range24"/>
    <protectedRange sqref="H31:X31" name="Range25"/>
    <protectedRange sqref="G32:X32" name="Range26"/>
    <protectedRange sqref="H43" name="Range27"/>
    <protectedRange sqref="G44:X44" name="Range28"/>
    <protectedRange sqref="H55:X55" name="Range29"/>
    <protectedRange sqref="G56:X56" name="Range30"/>
    <protectedRange sqref="H67" name="Range31"/>
    <protectedRange sqref="G68:X68" name="Range32"/>
    <protectedRange sqref="H79:X79" name="Range33"/>
    <protectedRange sqref="G80:X80" name="Range34"/>
    <protectedRange sqref="H91" name="Range35"/>
    <protectedRange sqref="G92:X92" name="Range36"/>
    <protectedRange sqref="H103:X103" name="Range37"/>
    <protectedRange sqref="G104:X104" name="Range38"/>
    <protectedRange sqref="H115:X115" name="Range39"/>
    <protectedRange sqref="G116:X116" name="Range40"/>
    <protectedRange sqref="H127:X127" name="Range41"/>
    <protectedRange sqref="G128:X128" name="Range42"/>
    <protectedRange sqref="H139" name="Range43"/>
    <protectedRange sqref="G140:X140" name="Range44"/>
    <protectedRange sqref="H151:X151 H175:X175" name="Range45"/>
    <protectedRange sqref="G152:X152 G176:X176" name="Range46"/>
    <protectedRange sqref="H187 H163" name="Range47"/>
    <protectedRange sqref="G188:X188 G164:X164" name="Range48"/>
    <protectedRange sqref="Z13:AA192" name="Range49"/>
    <protectedRange sqref="Z13:AA192" name="Range50"/>
  </protectedRanges>
  <mergeCells count="166">
    <mergeCell ref="A175:A180"/>
    <mergeCell ref="B175:B180"/>
    <mergeCell ref="AD14:AJ16"/>
    <mergeCell ref="AD18:AJ19"/>
    <mergeCell ref="AB157:AB168"/>
    <mergeCell ref="A163:A168"/>
    <mergeCell ref="B163:B168"/>
    <mergeCell ref="A169:A174"/>
    <mergeCell ref="B169:B174"/>
    <mergeCell ref="C169:C173"/>
    <mergeCell ref="Y169:Y173"/>
    <mergeCell ref="Z169:Z180"/>
    <mergeCell ref="AA169:AA180"/>
    <mergeCell ref="AB169:AB180"/>
    <mergeCell ref="A157:A162"/>
    <mergeCell ref="B157:B162"/>
    <mergeCell ref="C157:C161"/>
    <mergeCell ref="Y157:Y161"/>
    <mergeCell ref="Z157:Z168"/>
    <mergeCell ref="AA157:AA168"/>
    <mergeCell ref="AB181:AB192"/>
    <mergeCell ref="A187:A192"/>
    <mergeCell ref="B187:B192"/>
    <mergeCell ref="A193:A196"/>
    <mergeCell ref="Z193:AA196"/>
    <mergeCell ref="AB193:AB196"/>
    <mergeCell ref="AA145:AA156"/>
    <mergeCell ref="AB145:AB156"/>
    <mergeCell ref="A151:A156"/>
    <mergeCell ref="B151:B156"/>
    <mergeCell ref="A181:A186"/>
    <mergeCell ref="B181:B186"/>
    <mergeCell ref="C181:C185"/>
    <mergeCell ref="Y181:Y185"/>
    <mergeCell ref="Z181:Z192"/>
    <mergeCell ref="AA181:AA192"/>
    <mergeCell ref="Z133:Z144"/>
    <mergeCell ref="AA133:AA144"/>
    <mergeCell ref="AB133:AB144"/>
    <mergeCell ref="A139:A144"/>
    <mergeCell ref="B139:B144"/>
    <mergeCell ref="A145:A150"/>
    <mergeCell ref="B145:B150"/>
    <mergeCell ref="C145:C149"/>
    <mergeCell ref="Y145:Y149"/>
    <mergeCell ref="Z145:Z156"/>
    <mergeCell ref="A127:A132"/>
    <mergeCell ref="B127:B132"/>
    <mergeCell ref="A133:A138"/>
    <mergeCell ref="B133:B138"/>
    <mergeCell ref="C133:C137"/>
    <mergeCell ref="Y133:Y137"/>
    <mergeCell ref="AB109:AB120"/>
    <mergeCell ref="A115:A120"/>
    <mergeCell ref="B115:B120"/>
    <mergeCell ref="A121:A126"/>
    <mergeCell ref="B121:B126"/>
    <mergeCell ref="C121:C125"/>
    <mergeCell ref="Y121:Y125"/>
    <mergeCell ref="Z121:Z132"/>
    <mergeCell ref="AA121:AA132"/>
    <mergeCell ref="AB121:AB132"/>
    <mergeCell ref="AA97:AA108"/>
    <mergeCell ref="AB97:AB108"/>
    <mergeCell ref="A103:A108"/>
    <mergeCell ref="B103:B108"/>
    <mergeCell ref="A109:A114"/>
    <mergeCell ref="B109:B114"/>
    <mergeCell ref="C109:C113"/>
    <mergeCell ref="Y109:Y113"/>
    <mergeCell ref="Z109:Z120"/>
    <mergeCell ref="AA109:AA120"/>
    <mergeCell ref="Z85:Z96"/>
    <mergeCell ref="AA85:AA96"/>
    <mergeCell ref="AB85:AB96"/>
    <mergeCell ref="A91:A96"/>
    <mergeCell ref="B91:B96"/>
    <mergeCell ref="A97:A102"/>
    <mergeCell ref="B97:B102"/>
    <mergeCell ref="C97:C101"/>
    <mergeCell ref="Y97:Y101"/>
    <mergeCell ref="Z97:Z108"/>
    <mergeCell ref="A79:A84"/>
    <mergeCell ref="B79:B84"/>
    <mergeCell ref="A85:A90"/>
    <mergeCell ref="B85:B90"/>
    <mergeCell ref="C85:C89"/>
    <mergeCell ref="Y85:Y89"/>
    <mergeCell ref="AB61:AB72"/>
    <mergeCell ref="A67:A72"/>
    <mergeCell ref="B67:B72"/>
    <mergeCell ref="A73:A78"/>
    <mergeCell ref="B73:B78"/>
    <mergeCell ref="C73:C77"/>
    <mergeCell ref="Y73:Y77"/>
    <mergeCell ref="Z73:Z84"/>
    <mergeCell ref="AA73:AA84"/>
    <mergeCell ref="AB73:AB84"/>
    <mergeCell ref="AA49:AA60"/>
    <mergeCell ref="AB49:AB60"/>
    <mergeCell ref="A55:A60"/>
    <mergeCell ref="B55:B60"/>
    <mergeCell ref="A61:A66"/>
    <mergeCell ref="B61:B66"/>
    <mergeCell ref="C61:C65"/>
    <mergeCell ref="Y61:Y65"/>
    <mergeCell ref="Z61:Z72"/>
    <mergeCell ref="AA61:AA72"/>
    <mergeCell ref="Z37:Z48"/>
    <mergeCell ref="AA37:AA48"/>
    <mergeCell ref="AB37:AB48"/>
    <mergeCell ref="A43:A48"/>
    <mergeCell ref="B43:B48"/>
    <mergeCell ref="A49:A54"/>
    <mergeCell ref="B49:B54"/>
    <mergeCell ref="C49:C53"/>
    <mergeCell ref="Y49:Y53"/>
    <mergeCell ref="Z49:Z60"/>
    <mergeCell ref="A31:A36"/>
    <mergeCell ref="B31:B36"/>
    <mergeCell ref="A37:A42"/>
    <mergeCell ref="B37:B42"/>
    <mergeCell ref="C37:C41"/>
    <mergeCell ref="Y37:Y41"/>
    <mergeCell ref="AB13:AB24"/>
    <mergeCell ref="A19:A24"/>
    <mergeCell ref="B19:B24"/>
    <mergeCell ref="A25:A30"/>
    <mergeCell ref="B25:B30"/>
    <mergeCell ref="C25:C29"/>
    <mergeCell ref="Y25:Y29"/>
    <mergeCell ref="Z25:Z36"/>
    <mergeCell ref="AA25:AA36"/>
    <mergeCell ref="AB25:AB36"/>
    <mergeCell ref="A13:A18"/>
    <mergeCell ref="B13:B18"/>
    <mergeCell ref="C13:C17"/>
    <mergeCell ref="Y13:Y17"/>
    <mergeCell ref="Z13:Z24"/>
    <mergeCell ref="AA13:AA24"/>
    <mergeCell ref="C8:C11"/>
    <mergeCell ref="F8:F11"/>
    <mergeCell ref="G8:X9"/>
    <mergeCell ref="Y8:AB8"/>
    <mergeCell ref="Y10:Y12"/>
    <mergeCell ref="Z10:Z12"/>
    <mergeCell ref="AA10:AA12"/>
    <mergeCell ref="AB10:AB12"/>
    <mergeCell ref="G12:X12"/>
    <mergeCell ref="C5:K5"/>
    <mergeCell ref="X5:AB5"/>
    <mergeCell ref="C6:F6"/>
    <mergeCell ref="G6:K6"/>
    <mergeCell ref="X6:AB6"/>
    <mergeCell ref="C7:W7"/>
    <mergeCell ref="X7:Y7"/>
    <mergeCell ref="C1:AB1"/>
    <mergeCell ref="AD1:AJ12"/>
    <mergeCell ref="C2:K2"/>
    <mergeCell ref="L2:N2"/>
    <mergeCell ref="X2:AB2"/>
    <mergeCell ref="C3:K3"/>
    <mergeCell ref="L3:N3"/>
    <mergeCell ref="X3:AB3"/>
    <mergeCell ref="C4:K4"/>
    <mergeCell ref="X4:AB4"/>
  </mergeCells>
  <pageMargins left="1.25" right="0" top="0" bottom="0.25" header="0.3" footer="0.3"/>
  <pageSetup scale="39" orientation="landscape" r:id="rId1"/>
  <headerFooter>
    <oddFooter>&amp;L&amp;D</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4">
    <tabColor indexed="23"/>
    <pageSetUpPr fitToPage="1"/>
  </sheetPr>
  <dimension ref="A1:AM39"/>
  <sheetViews>
    <sheetView showGridLines="0" zoomScale="80" zoomScaleNormal="80" workbookViewId="0">
      <selection activeCell="A11" sqref="A11:B11"/>
    </sheetView>
  </sheetViews>
  <sheetFormatPr defaultColWidth="9.1796875" defaultRowHeight="12.5"/>
  <cols>
    <col min="1" max="1" width="14.7265625" style="39" customWidth="1"/>
    <col min="2" max="2" width="21.81640625" style="39" customWidth="1"/>
    <col min="3" max="3" width="9.453125" style="39" customWidth="1"/>
    <col min="4" max="4" width="27.81640625" style="39" customWidth="1"/>
    <col min="5" max="5" width="6" style="39" customWidth="1"/>
    <col min="6" max="20" width="7.453125" style="39" customWidth="1"/>
    <col min="21" max="21" width="7" style="39" customWidth="1"/>
    <col min="22" max="22" width="8" style="39" customWidth="1"/>
    <col min="23" max="23" width="9.7265625" style="39" customWidth="1"/>
    <col min="24" max="24" width="14.26953125" style="39" customWidth="1"/>
    <col min="25" max="25" width="19" style="39" bestFit="1" customWidth="1"/>
    <col min="26" max="26" width="3" style="39" customWidth="1"/>
    <col min="27" max="27" width="3.26953125" style="39" customWidth="1"/>
    <col min="28" max="16384" width="9.1796875" style="39"/>
  </cols>
  <sheetData>
    <row r="1" spans="1:39" ht="39.65" customHeight="1">
      <c r="A1" s="705" t="s">
        <v>234</v>
      </c>
      <c r="B1" s="705"/>
      <c r="C1" s="705"/>
      <c r="D1" s="705"/>
      <c r="E1" s="705"/>
      <c r="F1" s="705"/>
      <c r="G1" s="705"/>
      <c r="H1" s="705"/>
      <c r="I1" s="705"/>
      <c r="J1" s="705"/>
      <c r="K1" s="705"/>
      <c r="L1" s="705"/>
      <c r="M1" s="705"/>
      <c r="N1" s="705"/>
      <c r="O1" s="705"/>
      <c r="P1" s="705"/>
      <c r="Q1" s="705"/>
      <c r="R1" s="705"/>
      <c r="S1" s="705"/>
      <c r="T1" s="705"/>
      <c r="U1" s="705"/>
      <c r="V1" s="705"/>
      <c r="W1" s="705"/>
      <c r="X1" s="705"/>
      <c r="Y1" s="705"/>
      <c r="AA1" s="85"/>
      <c r="AB1" s="506" t="s">
        <v>235</v>
      </c>
      <c r="AC1" s="508"/>
      <c r="AD1" s="508"/>
      <c r="AE1" s="508"/>
      <c r="AF1" s="508"/>
      <c r="AG1" s="508"/>
      <c r="AH1" s="509"/>
      <c r="AI1" s="509"/>
      <c r="AJ1" s="509"/>
      <c r="AK1" s="509"/>
      <c r="AL1" s="509"/>
      <c r="AM1" s="509"/>
    </row>
    <row r="2" spans="1:39" s="41" customFormat="1" ht="18" customHeight="1">
      <c r="A2" s="1232" t="s">
        <v>124</v>
      </c>
      <c r="B2" s="1233"/>
      <c r="C2" s="1233"/>
      <c r="D2" s="1233"/>
      <c r="E2" s="1233"/>
      <c r="F2" s="1233"/>
      <c r="G2" s="1233"/>
      <c r="H2" s="1233"/>
      <c r="I2" s="1233"/>
      <c r="J2" s="1233"/>
      <c r="K2" s="1233"/>
      <c r="L2" s="1233"/>
      <c r="M2" s="1233"/>
      <c r="N2" s="1233"/>
      <c r="O2" s="1233"/>
      <c r="P2" s="1233"/>
      <c r="Q2" s="1233"/>
      <c r="R2" s="1233"/>
      <c r="S2" s="1233"/>
      <c r="T2" s="1233"/>
      <c r="U2" s="1233"/>
      <c r="V2" s="1243" t="s">
        <v>137</v>
      </c>
      <c r="W2" s="1244"/>
      <c r="X2" s="1244"/>
      <c r="Y2" s="1245"/>
      <c r="AA2" s="85"/>
      <c r="AB2" s="509" t="s">
        <v>236</v>
      </c>
      <c r="AC2" s="506"/>
      <c r="AD2" s="506"/>
      <c r="AE2" s="506"/>
      <c r="AF2" s="506"/>
      <c r="AG2" s="506"/>
      <c r="AH2" s="506"/>
      <c r="AI2" s="506"/>
      <c r="AJ2" s="506"/>
      <c r="AK2" s="506"/>
      <c r="AL2" s="506"/>
      <c r="AM2" s="506"/>
    </row>
    <row r="3" spans="1:39" s="44" customFormat="1" ht="20.149999999999999" customHeight="1">
      <c r="A3" s="14" t="str">
        <f>'1. BASIC INFO &amp; START PAGE'!$A$8</f>
        <v xml:space="preserve">TX EMTF: </v>
      </c>
      <c r="B3" s="15"/>
      <c r="C3" s="15"/>
      <c r="D3" s="15"/>
      <c r="E3" s="15"/>
      <c r="F3" s="15"/>
      <c r="G3" s="15"/>
      <c r="H3" s="15"/>
      <c r="I3" s="15"/>
      <c r="J3" s="15"/>
      <c r="K3" s="15"/>
      <c r="L3" s="15"/>
      <c r="M3" s="15"/>
      <c r="N3" s="15"/>
      <c r="O3" s="15"/>
      <c r="P3" s="15"/>
      <c r="Q3" s="15"/>
      <c r="R3" s="15"/>
      <c r="S3" s="15"/>
      <c r="T3" s="15"/>
      <c r="U3" s="16"/>
      <c r="V3" s="1231" t="str">
        <f>'1. BASIC INFO &amp; START PAGE'!$V$8</f>
        <v>26-0002 FIFA World Cup 2026</v>
      </c>
      <c r="W3" s="937"/>
      <c r="X3" s="937"/>
      <c r="Y3" s="938"/>
      <c r="AA3" s="85"/>
      <c r="AB3" s="510" t="s">
        <v>237</v>
      </c>
      <c r="AC3" s="508"/>
      <c r="AD3" s="508"/>
      <c r="AE3" s="508"/>
      <c r="AF3" s="508"/>
      <c r="AG3" s="508"/>
      <c r="AH3" s="509"/>
      <c r="AI3" s="509"/>
      <c r="AJ3" s="509"/>
      <c r="AK3" s="509"/>
      <c r="AL3" s="509"/>
      <c r="AM3" s="509"/>
    </row>
    <row r="4" spans="1:39" s="41" customFormat="1" ht="18" customHeight="1">
      <c r="A4" s="1232" t="s">
        <v>90</v>
      </c>
      <c r="B4" s="1233"/>
      <c r="C4" s="1233"/>
      <c r="D4" s="1233"/>
      <c r="E4" s="1233"/>
      <c r="F4" s="1233"/>
      <c r="G4" s="1233"/>
      <c r="H4" s="1233"/>
      <c r="I4" s="1233"/>
      <c r="J4" s="1233"/>
      <c r="K4" s="1233"/>
      <c r="L4" s="1233"/>
      <c r="M4" s="1233"/>
      <c r="N4" s="1233"/>
      <c r="O4" s="1233"/>
      <c r="P4" s="1233"/>
      <c r="Q4" s="1233"/>
      <c r="R4" s="1233"/>
      <c r="S4" s="1233"/>
      <c r="T4" s="1233"/>
      <c r="U4" s="1233"/>
      <c r="V4" s="1237" t="s">
        <v>7</v>
      </c>
      <c r="W4" s="1238"/>
      <c r="X4" s="1238"/>
      <c r="Y4" s="1239"/>
      <c r="AA4" s="85"/>
      <c r="AB4" s="510" t="s">
        <v>238</v>
      </c>
      <c r="AC4" s="506"/>
      <c r="AD4" s="506"/>
      <c r="AE4" s="506"/>
      <c r="AF4" s="506"/>
      <c r="AG4" s="506"/>
      <c r="AH4" s="506"/>
      <c r="AI4" s="506"/>
      <c r="AJ4" s="506"/>
      <c r="AK4" s="506"/>
      <c r="AL4" s="506"/>
      <c r="AM4" s="506"/>
    </row>
    <row r="5" spans="1:39" s="44" customFormat="1" ht="20.149999999999999" customHeight="1">
      <c r="A5" s="14" t="str">
        <f>'1. BASIC INFO &amp; START PAGE'!$A$10</f>
        <v>TX EMTF Response and coordination for STAR: 00-344245</v>
      </c>
      <c r="B5" s="25"/>
      <c r="C5" s="25"/>
      <c r="D5" s="25"/>
      <c r="E5" s="25"/>
      <c r="F5" s="25"/>
      <c r="G5" s="25"/>
      <c r="H5" s="25"/>
      <c r="I5" s="25"/>
      <c r="J5" s="25"/>
      <c r="K5" s="25"/>
      <c r="L5" s="86"/>
      <c r="M5" s="86"/>
      <c r="N5" s="86"/>
      <c r="O5" s="86"/>
      <c r="P5" s="86"/>
      <c r="Q5" s="86"/>
      <c r="R5" s="86"/>
      <c r="S5" s="86"/>
      <c r="T5" s="86"/>
      <c r="U5" s="87"/>
      <c r="V5" s="1249" t="str">
        <f>'1. BASIC INFO &amp; START PAGE'!$V$10</f>
        <v>Category B - Emergency Protective Measures</v>
      </c>
      <c r="W5" s="937"/>
      <c r="X5" s="937"/>
      <c r="Y5" s="938"/>
      <c r="AA5" s="85"/>
      <c r="AB5" s="508"/>
      <c r="AC5" s="508"/>
      <c r="AD5" s="508"/>
      <c r="AE5" s="508"/>
      <c r="AF5" s="508"/>
      <c r="AG5" s="508"/>
      <c r="AH5" s="509"/>
      <c r="AI5" s="509"/>
      <c r="AJ5" s="509"/>
      <c r="AK5" s="509"/>
      <c r="AL5" s="509"/>
      <c r="AM5" s="509"/>
    </row>
    <row r="6" spans="1:39" s="41" customFormat="1" ht="18" customHeight="1">
      <c r="A6" s="1234" t="s">
        <v>13</v>
      </c>
      <c r="B6" s="1235"/>
      <c r="C6" s="1235"/>
      <c r="D6" s="1235"/>
      <c r="E6" s="1235"/>
      <c r="F6" s="1235"/>
      <c r="G6" s="1235"/>
      <c r="H6" s="1235"/>
      <c r="I6" s="1235"/>
      <c r="J6" s="1235"/>
      <c r="K6" s="1235"/>
      <c r="L6" s="1235"/>
      <c r="M6" s="1235"/>
      <c r="N6" s="1235"/>
      <c r="O6" s="1235"/>
      <c r="P6" s="1235"/>
      <c r="Q6" s="1235"/>
      <c r="R6" s="1235"/>
      <c r="S6" s="1235"/>
      <c r="T6" s="1235"/>
      <c r="U6" s="1236"/>
      <c r="V6" s="1248" t="s">
        <v>14</v>
      </c>
      <c r="W6" s="1238"/>
      <c r="X6" s="1238"/>
      <c r="Y6" s="1239"/>
      <c r="AA6" s="85"/>
      <c r="AB6" s="506"/>
      <c r="AC6" s="506"/>
      <c r="AD6" s="506"/>
      <c r="AE6" s="506"/>
      <c r="AF6" s="506"/>
      <c r="AG6" s="506"/>
      <c r="AH6" s="506"/>
      <c r="AI6" s="506"/>
      <c r="AJ6" s="506"/>
      <c r="AK6" s="506"/>
      <c r="AL6" s="506"/>
      <c r="AM6" s="506"/>
    </row>
    <row r="7" spans="1:39" s="44" customFormat="1" ht="20.149999999999999" customHeight="1">
      <c r="A7" s="14" t="str">
        <f>'1. BASIC INFO &amp; START PAGE'!$A$14</f>
        <v>Statewide All-Hazards Response and Coordination.</v>
      </c>
      <c r="B7" s="25"/>
      <c r="C7" s="25"/>
      <c r="D7" s="25"/>
      <c r="E7" s="25"/>
      <c r="F7" s="25"/>
      <c r="G7" s="25"/>
      <c r="H7" s="25"/>
      <c r="I7" s="25"/>
      <c r="J7" s="25"/>
      <c r="K7" s="25"/>
      <c r="L7" s="25"/>
      <c r="M7" s="25"/>
      <c r="N7" s="25"/>
      <c r="O7" s="25"/>
      <c r="P7" s="25"/>
      <c r="Q7" s="25"/>
      <c r="R7" s="25"/>
      <c r="S7" s="25"/>
      <c r="T7" s="25"/>
      <c r="U7" s="26"/>
      <c r="V7" s="1214">
        <f>'1. BASIC INFO &amp; START PAGE'!$V$14</f>
        <v>46185</v>
      </c>
      <c r="W7" s="946"/>
      <c r="X7" s="165" t="s">
        <v>16</v>
      </c>
      <c r="Y7" s="9">
        <f>'1. BASIC INFO &amp; START PAGE'!$AC$14</f>
        <v>46218</v>
      </c>
      <c r="AA7" s="85"/>
      <c r="AB7" s="508"/>
      <c r="AC7" s="508"/>
      <c r="AD7" s="508"/>
      <c r="AE7" s="508"/>
      <c r="AF7" s="508"/>
      <c r="AG7" s="508"/>
      <c r="AH7" s="509"/>
      <c r="AI7" s="509"/>
      <c r="AJ7" s="509"/>
      <c r="AK7" s="509"/>
      <c r="AL7" s="509"/>
      <c r="AM7" s="509"/>
    </row>
    <row r="8" spans="1:39" s="88" customFormat="1" ht="21" customHeight="1">
      <c r="A8" s="1225" t="s">
        <v>239</v>
      </c>
      <c r="B8" s="1226"/>
      <c r="C8" s="1216" t="s">
        <v>240</v>
      </c>
      <c r="D8" s="1216" t="s">
        <v>241</v>
      </c>
      <c r="E8" s="1222" t="s">
        <v>242</v>
      </c>
      <c r="F8" s="1223"/>
      <c r="G8" s="1223"/>
      <c r="H8" s="1223"/>
      <c r="I8" s="1223"/>
      <c r="J8" s="1223"/>
      <c r="K8" s="1223"/>
      <c r="L8" s="1223"/>
      <c r="M8" s="1223"/>
      <c r="N8" s="1223"/>
      <c r="O8" s="1223"/>
      <c r="P8" s="1223"/>
      <c r="Q8" s="1223"/>
      <c r="R8" s="1223"/>
      <c r="S8" s="1223"/>
      <c r="T8" s="1223"/>
      <c r="U8" s="1223"/>
      <c r="V8" s="1224"/>
      <c r="W8" s="1219" t="s">
        <v>243</v>
      </c>
      <c r="X8" s="1219" t="s">
        <v>244</v>
      </c>
      <c r="Y8" s="1216" t="s">
        <v>245</v>
      </c>
      <c r="AA8" s="85"/>
      <c r="AB8" s="187"/>
      <c r="AC8" s="187"/>
      <c r="AD8" s="187"/>
      <c r="AE8" s="187"/>
      <c r="AF8" s="187"/>
      <c r="AG8" s="187"/>
    </row>
    <row r="9" spans="1:39" ht="14.25" customHeight="1" thickBot="1">
      <c r="A9" s="1227"/>
      <c r="B9" s="1228"/>
      <c r="C9" s="1217"/>
      <c r="D9" s="1217"/>
      <c r="E9" s="89"/>
      <c r="F9" s="10"/>
      <c r="G9" s="10"/>
      <c r="H9" s="10"/>
      <c r="I9" s="10"/>
      <c r="J9" s="10"/>
      <c r="K9" s="10"/>
      <c r="L9" s="10"/>
      <c r="M9" s="10"/>
      <c r="N9" s="10"/>
      <c r="O9" s="10"/>
      <c r="P9" s="10"/>
      <c r="Q9" s="10"/>
      <c r="R9" s="10"/>
      <c r="S9" s="10"/>
      <c r="T9" s="10"/>
      <c r="U9" s="10"/>
      <c r="V9" s="11"/>
      <c r="W9" s="1220"/>
      <c r="X9" s="1220"/>
      <c r="Y9" s="1217"/>
      <c r="Z9" s="48"/>
      <c r="AA9" s="85"/>
      <c r="AB9" s="801" t="s">
        <v>38</v>
      </c>
      <c r="AC9" s="802"/>
      <c r="AD9" s="802"/>
      <c r="AE9" s="802"/>
      <c r="AF9" s="802"/>
      <c r="AG9" s="802"/>
      <c r="AH9" s="803"/>
    </row>
    <row r="10" spans="1:39" ht="24.75" customHeight="1" thickBot="1">
      <c r="A10" s="1229"/>
      <c r="B10" s="1230"/>
      <c r="C10" s="1218"/>
      <c r="D10" s="1218"/>
      <c r="E10" s="90" t="s">
        <v>20</v>
      </c>
      <c r="F10" s="24">
        <f>+'3. DEPLOYED LABOR SUMMARY 1 '!G11</f>
        <v>46185</v>
      </c>
      <c r="G10" s="24">
        <f>+F10+1</f>
        <v>46186</v>
      </c>
      <c r="H10" s="24">
        <f t="shared" ref="H10:K10" si="0">+G10+1</f>
        <v>46187</v>
      </c>
      <c r="I10" s="24">
        <f t="shared" si="0"/>
        <v>46188</v>
      </c>
      <c r="J10" s="24">
        <f t="shared" si="0"/>
        <v>46189</v>
      </c>
      <c r="K10" s="24">
        <f t="shared" si="0"/>
        <v>46190</v>
      </c>
      <c r="L10" s="24">
        <f t="shared" ref="L10" si="1">+K10+1</f>
        <v>46191</v>
      </c>
      <c r="M10" s="24">
        <f t="shared" ref="M10" si="2">+L10+1</f>
        <v>46192</v>
      </c>
      <c r="N10" s="24">
        <f t="shared" ref="N10" si="3">+M10+1</f>
        <v>46193</v>
      </c>
      <c r="O10" s="24">
        <f t="shared" ref="O10" si="4">+N10+1</f>
        <v>46194</v>
      </c>
      <c r="P10" s="24">
        <f t="shared" ref="P10" si="5">+O10+1</f>
        <v>46195</v>
      </c>
      <c r="Q10" s="24">
        <f t="shared" ref="Q10" si="6">+P10+1</f>
        <v>46196</v>
      </c>
      <c r="R10" s="24">
        <f t="shared" ref="R10" si="7">+Q10+1</f>
        <v>46197</v>
      </c>
      <c r="S10" s="24">
        <f t="shared" ref="S10" si="8">+R10+1</f>
        <v>46198</v>
      </c>
      <c r="T10" s="24">
        <f t="shared" ref="T10" si="9">+S10+1</f>
        <v>46199</v>
      </c>
      <c r="U10" s="24">
        <f t="shared" ref="U10" si="10">+T10+1</f>
        <v>46200</v>
      </c>
      <c r="V10" s="24">
        <f t="shared" ref="V10" si="11">+U10+1</f>
        <v>46201</v>
      </c>
      <c r="W10" s="1221"/>
      <c r="X10" s="1221"/>
      <c r="Y10" s="1218"/>
      <c r="Z10" s="48"/>
      <c r="AA10" s="85"/>
      <c r="AB10" s="804"/>
      <c r="AC10" s="805"/>
      <c r="AD10" s="805"/>
      <c r="AE10" s="805"/>
      <c r="AF10" s="805"/>
      <c r="AG10" s="805"/>
      <c r="AH10" s="806"/>
    </row>
    <row r="11" spans="1:39" ht="29.25" customHeight="1">
      <c r="A11" s="1246"/>
      <c r="B11" s="1247"/>
      <c r="C11" s="12"/>
      <c r="D11" s="158"/>
      <c r="E11" s="192" t="s">
        <v>246</v>
      </c>
      <c r="F11" s="166"/>
      <c r="G11" s="166"/>
      <c r="H11" s="166"/>
      <c r="I11" s="166"/>
      <c r="J11" s="166"/>
      <c r="K11" s="166"/>
      <c r="L11" s="166"/>
      <c r="M11" s="166"/>
      <c r="N11" s="166"/>
      <c r="O11" s="166"/>
      <c r="P11" s="166"/>
      <c r="Q11" s="166"/>
      <c r="R11" s="166"/>
      <c r="S11" s="166"/>
      <c r="T11" s="166"/>
      <c r="U11" s="166"/>
      <c r="V11" s="166"/>
      <c r="W11" s="444">
        <f>SUM(F11:V11)</f>
        <v>0</v>
      </c>
      <c r="X11" s="95"/>
      <c r="Y11" s="445">
        <f>SUM(W11)*X11</f>
        <v>0</v>
      </c>
      <c r="Z11" s="48"/>
      <c r="AA11" s="85"/>
      <c r="AB11" s="807"/>
      <c r="AC11" s="808"/>
      <c r="AD11" s="808"/>
      <c r="AE11" s="808"/>
      <c r="AF11" s="808"/>
      <c r="AG11" s="808"/>
      <c r="AH11" s="809"/>
    </row>
    <row r="12" spans="1:39" ht="29.25" customHeight="1">
      <c r="A12" s="1246"/>
      <c r="B12" s="1247"/>
      <c r="C12" s="12"/>
      <c r="D12" s="158"/>
      <c r="E12" s="192" t="s">
        <v>246</v>
      </c>
      <c r="F12" s="167"/>
      <c r="G12" s="167"/>
      <c r="H12" s="167"/>
      <c r="I12" s="167"/>
      <c r="J12" s="167"/>
      <c r="K12" s="167"/>
      <c r="L12" s="167"/>
      <c r="M12" s="167"/>
      <c r="N12" s="167"/>
      <c r="O12" s="167"/>
      <c r="P12" s="167"/>
      <c r="Q12" s="167"/>
      <c r="R12" s="167"/>
      <c r="S12" s="167"/>
      <c r="T12" s="167"/>
      <c r="U12" s="167"/>
      <c r="V12" s="167"/>
      <c r="W12" s="444">
        <f t="shared" ref="W12:W25" si="12">SUM(F12:V12)</f>
        <v>0</v>
      </c>
      <c r="X12" s="95"/>
      <c r="Y12" s="445">
        <f t="shared" ref="Y12:Y25" si="13">SUM(W12)*X12</f>
        <v>0</v>
      </c>
      <c r="Z12" s="48"/>
      <c r="AA12" s="85"/>
      <c r="AB12" s="42"/>
      <c r="AC12" s="42"/>
      <c r="AD12" s="42"/>
      <c r="AE12" s="42"/>
      <c r="AF12" s="42"/>
      <c r="AG12" s="42"/>
      <c r="AH12" s="42"/>
    </row>
    <row r="13" spans="1:39" ht="29.25" customHeight="1">
      <c r="A13" s="1215"/>
      <c r="B13" s="1215"/>
      <c r="C13" s="12"/>
      <c r="D13" s="158"/>
      <c r="E13" s="192" t="s">
        <v>246</v>
      </c>
      <c r="F13" s="167"/>
      <c r="G13" s="167"/>
      <c r="H13" s="167"/>
      <c r="I13" s="167"/>
      <c r="J13" s="167"/>
      <c r="K13" s="167"/>
      <c r="L13" s="167"/>
      <c r="M13" s="167"/>
      <c r="N13" s="167"/>
      <c r="O13" s="167"/>
      <c r="P13" s="167"/>
      <c r="Q13" s="167"/>
      <c r="R13" s="167"/>
      <c r="S13" s="167"/>
      <c r="T13" s="167"/>
      <c r="U13" s="167"/>
      <c r="V13" s="167"/>
      <c r="W13" s="444">
        <f t="shared" si="12"/>
        <v>0</v>
      </c>
      <c r="X13" s="95"/>
      <c r="Y13" s="445">
        <f t="shared" si="13"/>
        <v>0</v>
      </c>
      <c r="Z13" s="48"/>
      <c r="AA13" s="48"/>
      <c r="AB13" s="767" t="s">
        <v>329</v>
      </c>
      <c r="AC13" s="768"/>
      <c r="AD13" s="768"/>
      <c r="AE13" s="768"/>
      <c r="AF13" s="768"/>
      <c r="AG13" s="768"/>
      <c r="AH13" s="769"/>
    </row>
    <row r="14" spans="1:39" ht="29.25" customHeight="1">
      <c r="A14" s="1215"/>
      <c r="B14" s="1215"/>
      <c r="C14" s="12"/>
      <c r="D14" s="158"/>
      <c r="E14" s="192" t="s">
        <v>246</v>
      </c>
      <c r="F14" s="167"/>
      <c r="G14" s="167"/>
      <c r="H14" s="167"/>
      <c r="I14" s="167"/>
      <c r="J14" s="167"/>
      <c r="K14" s="167"/>
      <c r="L14" s="167"/>
      <c r="M14" s="167"/>
      <c r="N14" s="167"/>
      <c r="O14" s="167"/>
      <c r="P14" s="167"/>
      <c r="Q14" s="167"/>
      <c r="R14" s="167"/>
      <c r="S14" s="167"/>
      <c r="T14" s="167"/>
      <c r="U14" s="167"/>
      <c r="V14" s="167"/>
      <c r="W14" s="444">
        <f t="shared" si="12"/>
        <v>0</v>
      </c>
      <c r="X14" s="95"/>
      <c r="Y14" s="445">
        <f t="shared" si="13"/>
        <v>0</v>
      </c>
      <c r="Z14" s="48"/>
      <c r="AA14" s="48"/>
      <c r="AB14" s="770"/>
      <c r="AC14" s="771"/>
      <c r="AD14" s="771"/>
      <c r="AE14" s="771"/>
      <c r="AF14" s="771"/>
      <c r="AG14" s="771"/>
      <c r="AH14" s="772"/>
    </row>
    <row r="15" spans="1:39" ht="29.25" customHeight="1">
      <c r="A15" s="1215"/>
      <c r="B15" s="1215"/>
      <c r="C15" s="12"/>
      <c r="D15" s="158"/>
      <c r="E15" s="192" t="s">
        <v>246</v>
      </c>
      <c r="F15" s="167"/>
      <c r="G15" s="167"/>
      <c r="H15" s="167"/>
      <c r="I15" s="167"/>
      <c r="J15" s="167"/>
      <c r="K15" s="167"/>
      <c r="L15" s="167"/>
      <c r="M15" s="167"/>
      <c r="N15" s="167"/>
      <c r="O15" s="167"/>
      <c r="P15" s="167"/>
      <c r="Q15" s="167"/>
      <c r="R15" s="167"/>
      <c r="S15" s="167"/>
      <c r="T15" s="167"/>
      <c r="U15" s="167"/>
      <c r="V15" s="167"/>
      <c r="W15" s="444">
        <f t="shared" si="12"/>
        <v>0</v>
      </c>
      <c r="X15" s="95"/>
      <c r="Y15" s="445">
        <f t="shared" si="13"/>
        <v>0</v>
      </c>
      <c r="Z15" s="48"/>
      <c r="AA15" s="48"/>
    </row>
    <row r="16" spans="1:39" ht="29.25" customHeight="1">
      <c r="A16" s="1215"/>
      <c r="B16" s="1215"/>
      <c r="C16" s="12"/>
      <c r="D16" s="158"/>
      <c r="E16" s="192" t="s">
        <v>246</v>
      </c>
      <c r="F16" s="167"/>
      <c r="G16" s="167"/>
      <c r="H16" s="167"/>
      <c r="I16" s="167"/>
      <c r="J16" s="167"/>
      <c r="K16" s="167"/>
      <c r="L16" s="167"/>
      <c r="M16" s="167"/>
      <c r="N16" s="167"/>
      <c r="O16" s="167"/>
      <c r="P16" s="167"/>
      <c r="Q16" s="167"/>
      <c r="R16" s="167"/>
      <c r="S16" s="167"/>
      <c r="T16" s="167"/>
      <c r="U16" s="167"/>
      <c r="V16" s="167"/>
      <c r="W16" s="444">
        <f t="shared" si="12"/>
        <v>0</v>
      </c>
      <c r="X16" s="95"/>
      <c r="Y16" s="445">
        <f t="shared" si="13"/>
        <v>0</v>
      </c>
      <c r="Z16" s="48"/>
      <c r="AA16" s="48"/>
    </row>
    <row r="17" spans="1:27" ht="29.25" customHeight="1">
      <c r="A17" s="1215"/>
      <c r="B17" s="1215"/>
      <c r="C17" s="12"/>
      <c r="D17" s="158"/>
      <c r="E17" s="192" t="s">
        <v>246</v>
      </c>
      <c r="F17" s="167"/>
      <c r="G17" s="167"/>
      <c r="H17" s="167"/>
      <c r="I17" s="167"/>
      <c r="J17" s="167"/>
      <c r="K17" s="167"/>
      <c r="L17" s="167"/>
      <c r="M17" s="167"/>
      <c r="N17" s="167"/>
      <c r="O17" s="167"/>
      <c r="P17" s="167"/>
      <c r="Q17" s="167"/>
      <c r="R17" s="167"/>
      <c r="S17" s="167"/>
      <c r="T17" s="167"/>
      <c r="U17" s="167"/>
      <c r="V17" s="167"/>
      <c r="W17" s="444">
        <f t="shared" si="12"/>
        <v>0</v>
      </c>
      <c r="X17" s="95"/>
      <c r="Y17" s="445">
        <f t="shared" si="13"/>
        <v>0</v>
      </c>
      <c r="Z17" s="48"/>
      <c r="AA17" s="48"/>
    </row>
    <row r="18" spans="1:27" ht="29.25" customHeight="1">
      <c r="A18" s="1215"/>
      <c r="B18" s="1215"/>
      <c r="C18" s="12"/>
      <c r="D18" s="158"/>
      <c r="E18" s="192" t="s">
        <v>246</v>
      </c>
      <c r="F18" s="167"/>
      <c r="G18" s="167"/>
      <c r="H18" s="167"/>
      <c r="I18" s="167"/>
      <c r="J18" s="167"/>
      <c r="K18" s="167"/>
      <c r="L18" s="167"/>
      <c r="M18" s="167"/>
      <c r="N18" s="167"/>
      <c r="O18" s="167"/>
      <c r="P18" s="167"/>
      <c r="Q18" s="167"/>
      <c r="R18" s="167"/>
      <c r="S18" s="167"/>
      <c r="T18" s="167"/>
      <c r="U18" s="167"/>
      <c r="V18" s="167"/>
      <c r="W18" s="444">
        <f t="shared" si="12"/>
        <v>0</v>
      </c>
      <c r="X18" s="95"/>
      <c r="Y18" s="445">
        <f t="shared" si="13"/>
        <v>0</v>
      </c>
      <c r="Z18" s="48"/>
      <c r="AA18" s="48"/>
    </row>
    <row r="19" spans="1:27" ht="29.25" customHeight="1">
      <c r="A19" s="1215"/>
      <c r="B19" s="1215"/>
      <c r="C19" s="12"/>
      <c r="D19" s="158"/>
      <c r="E19" s="192" t="s">
        <v>246</v>
      </c>
      <c r="F19" s="167"/>
      <c r="G19" s="167"/>
      <c r="H19" s="167"/>
      <c r="I19" s="167"/>
      <c r="J19" s="167"/>
      <c r="K19" s="167"/>
      <c r="L19" s="167"/>
      <c r="M19" s="167"/>
      <c r="N19" s="167"/>
      <c r="O19" s="167"/>
      <c r="P19" s="167"/>
      <c r="Q19" s="167"/>
      <c r="R19" s="167"/>
      <c r="S19" s="167"/>
      <c r="T19" s="167"/>
      <c r="U19" s="167"/>
      <c r="V19" s="167"/>
      <c r="W19" s="444">
        <f t="shared" si="12"/>
        <v>0</v>
      </c>
      <c r="X19" s="95"/>
      <c r="Y19" s="445">
        <f t="shared" si="13"/>
        <v>0</v>
      </c>
      <c r="Z19" s="48"/>
      <c r="AA19" s="48"/>
    </row>
    <row r="20" spans="1:27" ht="29.25" customHeight="1">
      <c r="A20" s="1215"/>
      <c r="B20" s="1215"/>
      <c r="C20" s="12"/>
      <c r="D20" s="158"/>
      <c r="E20" s="192" t="s">
        <v>246</v>
      </c>
      <c r="F20" s="167"/>
      <c r="G20" s="167"/>
      <c r="H20" s="167"/>
      <c r="I20" s="167"/>
      <c r="J20" s="167"/>
      <c r="K20" s="167"/>
      <c r="L20" s="167"/>
      <c r="M20" s="167"/>
      <c r="N20" s="167"/>
      <c r="O20" s="167"/>
      <c r="P20" s="167"/>
      <c r="Q20" s="167"/>
      <c r="R20" s="167"/>
      <c r="S20" s="167"/>
      <c r="T20" s="167"/>
      <c r="U20" s="167"/>
      <c r="V20" s="167"/>
      <c r="W20" s="444">
        <f t="shared" si="12"/>
        <v>0</v>
      </c>
      <c r="X20" s="95"/>
      <c r="Y20" s="445">
        <f t="shared" si="13"/>
        <v>0</v>
      </c>
      <c r="Z20" s="48"/>
      <c r="AA20" s="48"/>
    </row>
    <row r="21" spans="1:27" ht="29.25" customHeight="1">
      <c r="A21" s="1215"/>
      <c r="B21" s="1215"/>
      <c r="C21" s="12"/>
      <c r="D21" s="158"/>
      <c r="E21" s="192" t="s">
        <v>246</v>
      </c>
      <c r="F21" s="167"/>
      <c r="G21" s="167"/>
      <c r="H21" s="167"/>
      <c r="I21" s="167"/>
      <c r="J21" s="167"/>
      <c r="K21" s="167"/>
      <c r="L21" s="167"/>
      <c r="M21" s="167"/>
      <c r="N21" s="167"/>
      <c r="O21" s="167"/>
      <c r="P21" s="167"/>
      <c r="Q21" s="167"/>
      <c r="R21" s="167"/>
      <c r="S21" s="167"/>
      <c r="T21" s="167"/>
      <c r="U21" s="167"/>
      <c r="V21" s="167"/>
      <c r="W21" s="444">
        <f t="shared" si="12"/>
        <v>0</v>
      </c>
      <c r="X21" s="95"/>
      <c r="Y21" s="445">
        <f t="shared" si="13"/>
        <v>0</v>
      </c>
      <c r="Z21" s="48"/>
      <c r="AA21" s="48"/>
    </row>
    <row r="22" spans="1:27" ht="29.25" customHeight="1">
      <c r="A22" s="1215"/>
      <c r="B22" s="1215"/>
      <c r="C22" s="12"/>
      <c r="D22" s="158"/>
      <c r="E22" s="192" t="s">
        <v>246</v>
      </c>
      <c r="F22" s="167"/>
      <c r="G22" s="167"/>
      <c r="H22" s="167"/>
      <c r="I22" s="167"/>
      <c r="J22" s="167"/>
      <c r="K22" s="167"/>
      <c r="L22" s="167"/>
      <c r="M22" s="167"/>
      <c r="N22" s="167"/>
      <c r="O22" s="167"/>
      <c r="P22" s="167"/>
      <c r="Q22" s="167"/>
      <c r="R22" s="167"/>
      <c r="S22" s="167"/>
      <c r="T22" s="167"/>
      <c r="U22" s="167"/>
      <c r="V22" s="167"/>
      <c r="W22" s="444">
        <f t="shared" si="12"/>
        <v>0</v>
      </c>
      <c r="X22" s="95"/>
      <c r="Y22" s="445">
        <f t="shared" si="13"/>
        <v>0</v>
      </c>
      <c r="Z22" s="48"/>
      <c r="AA22" s="48"/>
    </row>
    <row r="23" spans="1:27" ht="29.25" customHeight="1">
      <c r="A23" s="1215"/>
      <c r="B23" s="1215"/>
      <c r="C23" s="12"/>
      <c r="D23" s="158"/>
      <c r="E23" s="192" t="s">
        <v>246</v>
      </c>
      <c r="F23" s="167"/>
      <c r="G23" s="167"/>
      <c r="H23" s="167"/>
      <c r="I23" s="167"/>
      <c r="J23" s="167"/>
      <c r="K23" s="167"/>
      <c r="L23" s="167"/>
      <c r="M23" s="167"/>
      <c r="N23" s="167"/>
      <c r="O23" s="167"/>
      <c r="P23" s="167"/>
      <c r="Q23" s="167"/>
      <c r="R23" s="167"/>
      <c r="S23" s="167"/>
      <c r="T23" s="167"/>
      <c r="U23" s="167"/>
      <c r="V23" s="167"/>
      <c r="W23" s="444">
        <f t="shared" si="12"/>
        <v>0</v>
      </c>
      <c r="X23" s="95"/>
      <c r="Y23" s="445">
        <f t="shared" si="13"/>
        <v>0</v>
      </c>
      <c r="Z23" s="48"/>
      <c r="AA23" s="48"/>
    </row>
    <row r="24" spans="1:27" ht="29.25" customHeight="1">
      <c r="A24" s="1215"/>
      <c r="B24" s="1215"/>
      <c r="C24" s="12"/>
      <c r="D24" s="158"/>
      <c r="E24" s="192" t="s">
        <v>246</v>
      </c>
      <c r="F24" s="167"/>
      <c r="G24" s="167"/>
      <c r="H24" s="167"/>
      <c r="I24" s="167"/>
      <c r="J24" s="167"/>
      <c r="K24" s="167"/>
      <c r="L24" s="167"/>
      <c r="M24" s="167"/>
      <c r="N24" s="167"/>
      <c r="O24" s="167"/>
      <c r="P24" s="167"/>
      <c r="Q24" s="167"/>
      <c r="R24" s="167"/>
      <c r="S24" s="167"/>
      <c r="T24" s="167"/>
      <c r="U24" s="167"/>
      <c r="V24" s="167"/>
      <c r="W24" s="444">
        <f t="shared" si="12"/>
        <v>0</v>
      </c>
      <c r="X24" s="95"/>
      <c r="Y24" s="445">
        <f t="shared" si="13"/>
        <v>0</v>
      </c>
      <c r="Z24" s="48"/>
      <c r="AA24" s="48"/>
    </row>
    <row r="25" spans="1:27" ht="29.25" customHeight="1">
      <c r="A25" s="1250"/>
      <c r="B25" s="1250"/>
      <c r="C25" s="13"/>
      <c r="D25" s="159"/>
      <c r="E25" s="192" t="s">
        <v>246</v>
      </c>
      <c r="F25" s="168"/>
      <c r="G25" s="168"/>
      <c r="H25" s="168"/>
      <c r="I25" s="168"/>
      <c r="J25" s="168"/>
      <c r="K25" s="168"/>
      <c r="L25" s="168"/>
      <c r="M25" s="168"/>
      <c r="N25" s="168"/>
      <c r="O25" s="168"/>
      <c r="P25" s="168"/>
      <c r="Q25" s="168"/>
      <c r="R25" s="168"/>
      <c r="S25" s="168"/>
      <c r="T25" s="168"/>
      <c r="U25" s="168"/>
      <c r="V25" s="168"/>
      <c r="W25" s="444">
        <f t="shared" si="12"/>
        <v>0</v>
      </c>
      <c r="X25" s="96"/>
      <c r="Y25" s="445">
        <f t="shared" si="13"/>
        <v>0</v>
      </c>
      <c r="Z25" s="48"/>
      <c r="AA25" s="48"/>
    </row>
    <row r="26" spans="1:27" ht="21" customHeight="1">
      <c r="A26" s="1240" t="s">
        <v>247</v>
      </c>
      <c r="B26" s="1241"/>
      <c r="C26" s="1241"/>
      <c r="D26" s="1241"/>
      <c r="E26" s="1241"/>
      <c r="F26" s="1241"/>
      <c r="G26" s="1241"/>
      <c r="H26" s="1241"/>
      <c r="I26" s="1241"/>
      <c r="J26" s="1241"/>
      <c r="K26" s="1241"/>
      <c r="L26" s="1241"/>
      <c r="M26" s="1241"/>
      <c r="N26" s="1241"/>
      <c r="O26" s="1241"/>
      <c r="P26" s="1241"/>
      <c r="Q26" s="1241"/>
      <c r="R26" s="1241"/>
      <c r="S26" s="1241"/>
      <c r="T26" s="1241"/>
      <c r="U26" s="1241"/>
      <c r="V26" s="1241"/>
      <c r="W26" s="1241"/>
      <c r="X26" s="1242"/>
      <c r="Y26" s="446">
        <f>SUM(Y11:Y25)</f>
        <v>0</v>
      </c>
      <c r="Z26" s="91"/>
    </row>
    <row r="27" spans="1:27" ht="25" customHeight="1"/>
    <row r="28" spans="1:27" ht="25" customHeight="1"/>
    <row r="29" spans="1:27" ht="25" customHeight="1"/>
    <row r="30" spans="1:27" ht="25" customHeight="1"/>
    <row r="31" spans="1:27" ht="25" customHeight="1"/>
    <row r="32" spans="1:27" ht="25" customHeight="1"/>
    <row r="33" ht="25" customHeight="1"/>
    <row r="34" ht="25" customHeight="1"/>
    <row r="35" ht="25" customHeight="1"/>
    <row r="36" ht="25" customHeight="1"/>
    <row r="37" ht="25" customHeight="1"/>
    <row r="38" ht="25" customHeight="1"/>
    <row r="39" ht="25" customHeight="1"/>
  </sheetData>
  <sheetProtection algorithmName="SHA-512" hashValue="LhHqVFUl78NZVnO3/JRfg16RCpjLG9FQHoWblyYgS3t2Ioo6M87ZuJOWKd5SGHioHKKSyQwUOZ/bcUxA13IajQ==" saltValue="wNKdr7tZw7hqCPiiQTZ+iA==" spinCount="100000" sheet="1" objects="1" scenarios="1" selectLockedCells="1"/>
  <protectedRanges>
    <protectedRange sqref="A11:D25" name="Range1"/>
    <protectedRange sqref="F11:V25" name="Range2"/>
    <protectedRange sqref="X11:X25" name="Range3"/>
  </protectedRanges>
  <mergeCells count="35">
    <mergeCell ref="AB9:AH11"/>
    <mergeCell ref="AB13:AH14"/>
    <mergeCell ref="A26:X26"/>
    <mergeCell ref="A13:B13"/>
    <mergeCell ref="V2:Y2"/>
    <mergeCell ref="A22:B22"/>
    <mergeCell ref="A20:B20"/>
    <mergeCell ref="A21:B21"/>
    <mergeCell ref="A12:B12"/>
    <mergeCell ref="A14:B14"/>
    <mergeCell ref="A19:B19"/>
    <mergeCell ref="A15:B15"/>
    <mergeCell ref="V6:Y6"/>
    <mergeCell ref="W8:W10"/>
    <mergeCell ref="V5:Y5"/>
    <mergeCell ref="A25:B25"/>
    <mergeCell ref="A23:B23"/>
    <mergeCell ref="A11:B11"/>
    <mergeCell ref="V3:Y3"/>
    <mergeCell ref="A2:U2"/>
    <mergeCell ref="A4:U4"/>
    <mergeCell ref="A6:U6"/>
    <mergeCell ref="A1:Y1"/>
    <mergeCell ref="V4:Y4"/>
    <mergeCell ref="V7:W7"/>
    <mergeCell ref="A17:B17"/>
    <mergeCell ref="A18:B18"/>
    <mergeCell ref="A24:B24"/>
    <mergeCell ref="Y8:Y10"/>
    <mergeCell ref="A16:B16"/>
    <mergeCell ref="X8:X10"/>
    <mergeCell ref="D8:D10"/>
    <mergeCell ref="E8:V8"/>
    <mergeCell ref="A8:B10"/>
    <mergeCell ref="C8:C10"/>
  </mergeCells>
  <phoneticPr fontId="0" type="noConversion"/>
  <hyperlinks>
    <hyperlink ref="AB4" r:id="rId1" xr:uid="{00000000-0004-0000-0A00-000000000000}"/>
  </hyperlinks>
  <pageMargins left="0.45" right="0.45" top="0.5" bottom="0.2" header="0.5" footer="0.2"/>
  <pageSetup scale="47" orientation="landscape" r:id="rId2"/>
  <headerFooter alignWithMargins="0">
    <oddFooter>&amp;L&amp;D</oddFooter>
  </headerFooter>
  <rowBreaks count="1" manualBreakCount="1">
    <brk id="25" max="16383"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58375-175E-F445-9054-262BB5389354}">
  <sheetPr codeName="Sheet9">
    <tabColor indexed="23"/>
  </sheetPr>
  <dimension ref="A1:T57"/>
  <sheetViews>
    <sheetView showGridLines="0" topLeftCell="A17" zoomScaleNormal="100" zoomScaleSheetLayoutView="100" workbookViewId="0">
      <selection activeCell="B23" sqref="B23"/>
    </sheetView>
  </sheetViews>
  <sheetFormatPr defaultColWidth="8.81640625" defaultRowHeight="12.5"/>
  <cols>
    <col min="2" max="2" width="10" bestFit="1" customWidth="1"/>
    <col min="3" max="5" width="13.1796875" customWidth="1"/>
    <col min="6" max="6" width="13.7265625" customWidth="1"/>
    <col min="7" max="7" width="23.1796875" customWidth="1"/>
    <col min="8" max="8" width="12.1796875" customWidth="1"/>
    <col min="10" max="10" width="29.81640625" customWidth="1"/>
    <col min="11" max="11" width="10.81640625" customWidth="1"/>
    <col min="12" max="12" width="12.81640625" customWidth="1"/>
  </cols>
  <sheetData>
    <row r="1" spans="1:20" ht="43.4" customHeight="1">
      <c r="A1" s="705" t="s">
        <v>248</v>
      </c>
      <c r="B1" s="705"/>
      <c r="C1" s="705"/>
      <c r="D1" s="705"/>
      <c r="E1" s="705"/>
      <c r="F1" s="705"/>
      <c r="G1" s="705"/>
      <c r="H1" s="705"/>
      <c r="I1" s="705"/>
      <c r="J1" s="705"/>
      <c r="K1" s="39"/>
      <c r="L1" s="1251" t="s">
        <v>249</v>
      </c>
      <c r="M1" s="1252"/>
      <c r="N1" s="1252"/>
      <c r="O1" s="1252"/>
      <c r="P1" s="1252"/>
      <c r="Q1" s="1252"/>
      <c r="R1" s="1252"/>
      <c r="S1" s="1252"/>
      <c r="T1" s="1252"/>
    </row>
    <row r="2" spans="1:20" ht="15.75" customHeight="1">
      <c r="A2" s="1253" t="s">
        <v>124</v>
      </c>
      <c r="B2" s="1254"/>
      <c r="C2" s="1254"/>
      <c r="D2" s="1254"/>
      <c r="E2" s="1255"/>
      <c r="F2" s="1256" t="s">
        <v>137</v>
      </c>
      <c r="G2" s="743"/>
      <c r="H2" s="744"/>
      <c r="I2" s="1256" t="s">
        <v>7</v>
      </c>
      <c r="J2" s="744"/>
      <c r="K2" s="43"/>
      <c r="L2" s="1252"/>
      <c r="M2" s="1252"/>
      <c r="N2" s="1252"/>
      <c r="O2" s="1252"/>
      <c r="P2" s="1252"/>
      <c r="Q2" s="1252"/>
      <c r="R2" s="1252"/>
      <c r="S2" s="1252"/>
      <c r="T2" s="1252"/>
    </row>
    <row r="3" spans="1:20" ht="15.75" customHeight="1">
      <c r="A3" s="1257" t="str">
        <f>'1. BASIC INFO &amp; START PAGE'!$A$8</f>
        <v xml:space="preserve">TX EMTF: </v>
      </c>
      <c r="B3" s="1258"/>
      <c r="C3" s="1258"/>
      <c r="D3" s="1258"/>
      <c r="E3" s="1259"/>
      <c r="F3" s="1260" t="str">
        <f>'1. BASIC INFO &amp; START PAGE'!$V$8</f>
        <v>26-0002 FIFA World Cup 2026</v>
      </c>
      <c r="G3" s="1260"/>
      <c r="H3" s="1261"/>
      <c r="I3" s="1262" t="str">
        <f>'1. BASIC INFO &amp; START PAGE'!$V$10</f>
        <v>Category B - Emergency Protective Measures</v>
      </c>
      <c r="J3" s="1263"/>
      <c r="K3" s="42"/>
      <c r="L3" s="1252"/>
      <c r="M3" s="1252"/>
      <c r="N3" s="1252"/>
      <c r="O3" s="1252"/>
      <c r="P3" s="1252"/>
      <c r="Q3" s="1252"/>
      <c r="R3" s="1252"/>
      <c r="S3" s="1252"/>
      <c r="T3" s="1252"/>
    </row>
    <row r="4" spans="1:20" ht="15.75" customHeight="1">
      <c r="A4" s="1064" t="s">
        <v>90</v>
      </c>
      <c r="B4" s="1264"/>
      <c r="C4" s="1264"/>
      <c r="D4" s="1264"/>
      <c r="E4" s="1264"/>
      <c r="F4" s="1264"/>
      <c r="G4" s="1265"/>
      <c r="H4" s="1256"/>
      <c r="I4" s="743"/>
      <c r="J4" s="744"/>
      <c r="K4" s="43"/>
      <c r="L4" s="1252"/>
      <c r="M4" s="1252"/>
      <c r="N4" s="1252"/>
      <c r="O4" s="1252"/>
      <c r="P4" s="1252"/>
      <c r="Q4" s="1252"/>
      <c r="R4" s="1252"/>
      <c r="S4" s="1252"/>
      <c r="T4" s="1252"/>
    </row>
    <row r="5" spans="1:20" ht="15.75" customHeight="1">
      <c r="A5" s="1257" t="str">
        <f>'1. BASIC INFO &amp; START PAGE'!$A$10</f>
        <v>TX EMTF Response and coordination for STAR: 00-344245</v>
      </c>
      <c r="B5" s="1258"/>
      <c r="C5" s="1258"/>
      <c r="D5" s="1258"/>
      <c r="E5" s="1258"/>
      <c r="F5" s="1258"/>
      <c r="G5" s="1258"/>
      <c r="H5" s="972"/>
      <c r="I5" s="972"/>
      <c r="J5" s="973"/>
      <c r="K5" s="42"/>
      <c r="L5" s="1252"/>
      <c r="M5" s="1252"/>
      <c r="N5" s="1252"/>
      <c r="O5" s="1252"/>
      <c r="P5" s="1252"/>
      <c r="Q5" s="1252"/>
      <c r="R5" s="1252"/>
      <c r="S5" s="1252"/>
      <c r="T5" s="1252"/>
    </row>
    <row r="6" spans="1:20" ht="15.75" customHeight="1">
      <c r="A6" s="67" t="s">
        <v>13</v>
      </c>
      <c r="B6" s="151"/>
      <c r="C6" s="151"/>
      <c r="D6" s="68"/>
      <c r="E6" s="151"/>
      <c r="F6" s="151"/>
      <c r="G6" s="151"/>
      <c r="H6" s="1101" t="s">
        <v>14</v>
      </c>
      <c r="I6" s="708"/>
      <c r="J6" s="1270"/>
      <c r="K6" s="43"/>
      <c r="L6" s="1252"/>
      <c r="M6" s="1252"/>
      <c r="N6" s="1252"/>
      <c r="O6" s="1252"/>
      <c r="P6" s="1252"/>
      <c r="Q6" s="1252"/>
      <c r="R6" s="1252"/>
      <c r="S6" s="1252"/>
      <c r="T6" s="1252"/>
    </row>
    <row r="7" spans="1:20" s="229" customFormat="1" ht="15.65" customHeight="1">
      <c r="A7" s="1271" t="str">
        <f>'1. BASIC INFO &amp; START PAGE'!$A$14</f>
        <v>Statewide All-Hazards Response and Coordination.</v>
      </c>
      <c r="B7" s="1272"/>
      <c r="C7" s="1272"/>
      <c r="D7" s="1272"/>
      <c r="E7" s="1272"/>
      <c r="F7" s="1272"/>
      <c r="G7" s="1273"/>
      <c r="H7" s="225">
        <f>+'2. INVOICE'!D6</f>
        <v>46185</v>
      </c>
      <c r="I7" s="226" t="s">
        <v>16</v>
      </c>
      <c r="J7" s="227">
        <f>+'2. INVOICE'!H6</f>
        <v>46218</v>
      </c>
      <c r="K7" s="228"/>
      <c r="L7" s="1252"/>
      <c r="M7" s="1252"/>
      <c r="N7" s="1252"/>
      <c r="O7" s="1252"/>
      <c r="P7" s="1252"/>
      <c r="Q7" s="1252"/>
      <c r="R7" s="1252"/>
      <c r="S7" s="1252"/>
      <c r="T7" s="1252"/>
    </row>
    <row r="8" spans="1:20" ht="15.75" customHeight="1">
      <c r="A8" s="1274" t="s">
        <v>250</v>
      </c>
      <c r="B8" s="1275"/>
      <c r="C8" s="1275"/>
      <c r="D8" s="1275"/>
      <c r="E8" s="1275"/>
      <c r="F8" s="1275"/>
      <c r="G8" s="1276"/>
      <c r="H8" s="1277"/>
      <c r="I8" s="972"/>
      <c r="J8" s="973"/>
      <c r="K8" s="42"/>
      <c r="L8" s="1252"/>
      <c r="M8" s="1252"/>
      <c r="N8" s="1252"/>
      <c r="O8" s="1252"/>
      <c r="P8" s="1252"/>
      <c r="Q8" s="1252"/>
      <c r="R8" s="1252"/>
      <c r="S8" s="1252"/>
      <c r="T8" s="1252"/>
    </row>
    <row r="9" spans="1:20" ht="15.75" customHeight="1">
      <c r="A9" s="1278"/>
      <c r="B9" s="1280" t="s">
        <v>20</v>
      </c>
      <c r="C9" s="1282" t="s">
        <v>251</v>
      </c>
      <c r="D9" s="1282" t="s">
        <v>252</v>
      </c>
      <c r="E9" s="1282" t="s">
        <v>253</v>
      </c>
      <c r="F9" s="1287" t="s">
        <v>254</v>
      </c>
      <c r="G9" s="1282" t="s">
        <v>224</v>
      </c>
      <c r="H9" s="1289" t="s">
        <v>255</v>
      </c>
      <c r="I9" s="1290"/>
      <c r="J9" s="1291"/>
      <c r="K9" s="69"/>
      <c r="L9" s="1252"/>
      <c r="M9" s="1252"/>
      <c r="N9" s="1252"/>
      <c r="O9" s="1252"/>
      <c r="P9" s="1252"/>
      <c r="Q9" s="1252"/>
      <c r="R9" s="1252"/>
      <c r="S9" s="1252"/>
      <c r="T9" s="1252"/>
    </row>
    <row r="10" spans="1:20" ht="36" customHeight="1" thickBot="1">
      <c r="A10" s="1279"/>
      <c r="B10" s="1281"/>
      <c r="C10" s="1283"/>
      <c r="D10" s="1283"/>
      <c r="E10" s="1283"/>
      <c r="F10" s="1288"/>
      <c r="G10" s="1283"/>
      <c r="H10" s="155" t="s">
        <v>256</v>
      </c>
      <c r="I10" s="155" t="s">
        <v>230</v>
      </c>
      <c r="J10" s="155" t="s">
        <v>214</v>
      </c>
      <c r="K10" s="69"/>
      <c r="L10" s="1252"/>
      <c r="M10" s="1252"/>
      <c r="N10" s="1252"/>
      <c r="O10" s="1252"/>
      <c r="P10" s="1252"/>
      <c r="Q10" s="1252"/>
      <c r="R10" s="1252"/>
      <c r="S10" s="1252"/>
      <c r="T10" s="1252"/>
    </row>
    <row r="11" spans="1:20" ht="27" customHeight="1">
      <c r="A11" s="70" t="s">
        <v>257</v>
      </c>
      <c r="B11" s="1268"/>
      <c r="C11" s="1268"/>
      <c r="D11" s="1268"/>
      <c r="E11" s="1268"/>
      <c r="F11" s="1268"/>
      <c r="G11" s="1268"/>
      <c r="H11" s="1268"/>
      <c r="I11" s="1268"/>
      <c r="J11" s="1269"/>
      <c r="K11" s="48"/>
      <c r="L11" s="1252"/>
      <c r="M11" s="1252"/>
      <c r="N11" s="1252"/>
      <c r="O11" s="1252"/>
      <c r="P11" s="1252"/>
      <c r="Q11" s="1252"/>
      <c r="R11" s="1252"/>
      <c r="S11" s="1252"/>
      <c r="T11" s="1252"/>
    </row>
    <row r="12" spans="1:20" ht="15.75" customHeight="1">
      <c r="A12" s="71">
        <f>'3. DEPLOYED LABOR SUMMARY 1 '!G10</f>
        <v>46185</v>
      </c>
      <c r="B12" s="477"/>
      <c r="C12" s="169"/>
      <c r="D12" s="169"/>
      <c r="E12" s="169"/>
      <c r="F12" s="170">
        <f>SUM(C12:E12)</f>
        <v>0</v>
      </c>
      <c r="G12" s="171"/>
      <c r="H12" s="172"/>
      <c r="I12" s="443" t="e">
        <f>$N$14</f>
        <v>#REF!</v>
      </c>
      <c r="J12" s="173" t="e">
        <f>SUM(H12)*I12</f>
        <v>#REF!</v>
      </c>
      <c r="K12" s="48"/>
      <c r="L12" s="1252"/>
      <c r="M12" s="1252"/>
      <c r="N12" s="1252"/>
      <c r="O12" s="1252"/>
      <c r="P12" s="1252"/>
      <c r="Q12" s="1252"/>
      <c r="R12" s="1252"/>
      <c r="S12" s="1252"/>
      <c r="T12" s="1252"/>
    </row>
    <row r="13" spans="1:20" ht="15.75" customHeight="1" thickBot="1">
      <c r="A13" s="72">
        <f>+A12+1</f>
        <v>46186</v>
      </c>
      <c r="B13" s="478"/>
      <c r="C13" s="169"/>
      <c r="D13" s="169"/>
      <c r="E13" s="169"/>
      <c r="F13" s="174">
        <f t="shared" ref="F13:F18" si="0">SUM(C13:E13)</f>
        <v>0</v>
      </c>
      <c r="G13" s="169"/>
      <c r="H13" s="175"/>
      <c r="I13" s="443" t="e">
        <f t="shared" ref="I13:I18" si="1">$N$14</f>
        <v>#REF!</v>
      </c>
      <c r="J13" s="176" t="e">
        <f t="shared" ref="J13:J18" si="2">SUM(H13)*I13</f>
        <v>#REF!</v>
      </c>
      <c r="K13" s="48"/>
      <c r="L13" s="53"/>
      <c r="M13" s="53"/>
      <c r="N13" s="53"/>
      <c r="O13" s="53"/>
      <c r="P13" s="53"/>
      <c r="Q13" s="53"/>
      <c r="R13" s="53"/>
      <c r="S13" s="53"/>
      <c r="T13" s="53"/>
    </row>
    <row r="14" spans="1:20" ht="15.75" customHeight="1" thickBot="1">
      <c r="A14" s="72">
        <f t="shared" ref="A14:A18" si="3">+A13+1</f>
        <v>46187</v>
      </c>
      <c r="B14" s="478"/>
      <c r="C14" s="169"/>
      <c r="D14" s="169"/>
      <c r="E14" s="169"/>
      <c r="F14" s="174">
        <f t="shared" si="0"/>
        <v>0</v>
      </c>
      <c r="G14" s="169"/>
      <c r="H14" s="175"/>
      <c r="I14" s="443" t="e">
        <f t="shared" si="1"/>
        <v>#REF!</v>
      </c>
      <c r="J14" s="176" t="e">
        <f t="shared" si="2"/>
        <v>#REF!</v>
      </c>
      <c r="K14" s="48"/>
      <c r="L14" s="1266" t="s">
        <v>258</v>
      </c>
      <c r="M14" s="1267"/>
      <c r="N14" s="248" t="e">
        <f>#REF!</f>
        <v>#REF!</v>
      </c>
      <c r="O14" s="249" t="s">
        <v>259</v>
      </c>
      <c r="P14" s="250"/>
      <c r="Q14" s="251"/>
      <c r="R14" s="53"/>
      <c r="S14" s="53"/>
      <c r="T14" s="53"/>
    </row>
    <row r="15" spans="1:20" ht="15.75" customHeight="1">
      <c r="A15" s="72">
        <f t="shared" si="3"/>
        <v>46188</v>
      </c>
      <c r="B15" s="478"/>
      <c r="C15" s="169"/>
      <c r="D15" s="169"/>
      <c r="E15" s="169"/>
      <c r="F15" s="174">
        <f t="shared" si="0"/>
        <v>0</v>
      </c>
      <c r="G15" s="169"/>
      <c r="H15" s="175"/>
      <c r="I15" s="443" t="e">
        <f t="shared" si="1"/>
        <v>#REF!</v>
      </c>
      <c r="J15" s="176" t="e">
        <f t="shared" si="2"/>
        <v>#REF!</v>
      </c>
      <c r="K15" s="48"/>
      <c r="L15" s="53"/>
      <c r="M15" s="53"/>
      <c r="N15" s="53"/>
      <c r="O15" s="53"/>
      <c r="P15" s="53"/>
      <c r="Q15" s="53"/>
      <c r="R15" s="53"/>
      <c r="S15" s="53"/>
      <c r="T15" s="53"/>
    </row>
    <row r="16" spans="1:20" ht="15.75" customHeight="1">
      <c r="A16" s="72">
        <f t="shared" si="3"/>
        <v>46189</v>
      </c>
      <c r="B16" s="478"/>
      <c r="C16" s="169"/>
      <c r="D16" s="169"/>
      <c r="E16" s="169"/>
      <c r="F16" s="174">
        <f t="shared" si="0"/>
        <v>0</v>
      </c>
      <c r="G16" s="169">
        <v>0</v>
      </c>
      <c r="H16" s="175"/>
      <c r="I16" s="443" t="e">
        <f t="shared" si="1"/>
        <v>#REF!</v>
      </c>
      <c r="J16" s="176" t="e">
        <f t="shared" si="2"/>
        <v>#REF!</v>
      </c>
      <c r="K16" s="48"/>
      <c r="L16" s="53"/>
      <c r="M16" s="53"/>
      <c r="N16" s="53"/>
      <c r="O16" s="53"/>
      <c r="P16" s="53"/>
      <c r="Q16" s="53"/>
      <c r="R16" s="53"/>
      <c r="S16" s="53"/>
      <c r="T16" s="53"/>
    </row>
    <row r="17" spans="1:20" ht="15.75" customHeight="1">
      <c r="A17" s="72">
        <f t="shared" si="3"/>
        <v>46190</v>
      </c>
      <c r="B17" s="478"/>
      <c r="C17" s="169"/>
      <c r="D17" s="169"/>
      <c r="E17" s="169"/>
      <c r="F17" s="174">
        <f t="shared" si="0"/>
        <v>0</v>
      </c>
      <c r="G17" s="169">
        <v>0</v>
      </c>
      <c r="H17" s="175"/>
      <c r="I17" s="443" t="e">
        <f t="shared" si="1"/>
        <v>#REF!</v>
      </c>
      <c r="J17" s="176" t="e">
        <f t="shared" si="2"/>
        <v>#REF!</v>
      </c>
      <c r="K17" s="48"/>
      <c r="L17" s="53"/>
      <c r="M17" s="53"/>
      <c r="N17" s="53"/>
      <c r="O17" s="53"/>
      <c r="P17" s="53"/>
      <c r="Q17" s="53"/>
      <c r="R17" s="53"/>
      <c r="S17" s="53"/>
      <c r="T17" s="53"/>
    </row>
    <row r="18" spans="1:20" ht="15.75" customHeight="1" thickBot="1">
      <c r="A18" s="184">
        <f t="shared" si="3"/>
        <v>46191</v>
      </c>
      <c r="B18" s="479"/>
      <c r="C18" s="177"/>
      <c r="D18" s="177"/>
      <c r="E18" s="177"/>
      <c r="F18" s="178">
        <f t="shared" si="0"/>
        <v>0</v>
      </c>
      <c r="G18" s="177">
        <v>0</v>
      </c>
      <c r="H18" s="179"/>
      <c r="I18" s="443" t="e">
        <f t="shared" si="1"/>
        <v>#REF!</v>
      </c>
      <c r="J18" s="180" t="e">
        <f t="shared" si="2"/>
        <v>#REF!</v>
      </c>
      <c r="K18" s="48"/>
      <c r="L18" s="53"/>
      <c r="M18" s="53"/>
      <c r="N18" s="53"/>
      <c r="O18" s="53"/>
      <c r="P18" s="53"/>
      <c r="Q18" s="53"/>
      <c r="R18" s="53"/>
      <c r="S18" s="53"/>
      <c r="T18" s="53"/>
    </row>
    <row r="19" spans="1:20" ht="27" customHeight="1">
      <c r="A19" s="70" t="s">
        <v>257</v>
      </c>
      <c r="B19" s="1268"/>
      <c r="C19" s="1268"/>
      <c r="D19" s="1268"/>
      <c r="E19" s="1268"/>
      <c r="F19" s="1268"/>
      <c r="G19" s="1268"/>
      <c r="H19" s="1268"/>
      <c r="I19" s="1268"/>
      <c r="J19" s="1269"/>
      <c r="K19" s="48"/>
      <c r="L19" s="53"/>
      <c r="M19" s="53"/>
      <c r="N19" s="53"/>
      <c r="O19" s="53"/>
      <c r="P19" s="53"/>
      <c r="Q19" s="53"/>
      <c r="R19" s="53"/>
      <c r="S19" s="53"/>
      <c r="T19" s="53"/>
    </row>
    <row r="20" spans="1:20" ht="15.75" customHeight="1">
      <c r="A20" s="71">
        <f>A12</f>
        <v>46185</v>
      </c>
      <c r="B20" s="477"/>
      <c r="C20" s="171"/>
      <c r="D20" s="171"/>
      <c r="E20" s="171"/>
      <c r="F20" s="170">
        <f t="shared" ref="F20:F26" si="4">SUM(C20:E20)</f>
        <v>0</v>
      </c>
      <c r="G20" s="171">
        <v>0</v>
      </c>
      <c r="H20" s="172"/>
      <c r="I20" s="443" t="e">
        <f t="shared" ref="I20:I26" si="5">$N$14</f>
        <v>#REF!</v>
      </c>
      <c r="J20" s="173" t="e">
        <f>SUM(H20)*I20</f>
        <v>#REF!</v>
      </c>
      <c r="K20" s="48"/>
      <c r="L20" s="53"/>
      <c r="M20" s="53"/>
      <c r="N20" s="53"/>
      <c r="O20" s="53"/>
      <c r="P20" s="53"/>
      <c r="Q20" s="53"/>
      <c r="R20" s="53"/>
      <c r="S20" s="53"/>
      <c r="T20" s="53"/>
    </row>
    <row r="21" spans="1:20" ht="15.75" customHeight="1">
      <c r="A21" s="71">
        <f>+A20+1</f>
        <v>46186</v>
      </c>
      <c r="B21" s="478"/>
      <c r="C21" s="169"/>
      <c r="D21" s="169"/>
      <c r="E21" s="169"/>
      <c r="F21" s="174">
        <f t="shared" si="4"/>
        <v>0</v>
      </c>
      <c r="G21" s="169">
        <v>0</v>
      </c>
      <c r="H21" s="175"/>
      <c r="I21" s="443" t="e">
        <f t="shared" si="5"/>
        <v>#REF!</v>
      </c>
      <c r="J21" s="176" t="e">
        <f t="shared" ref="J21:J26" si="6">SUM(H21)*I21</f>
        <v>#REF!</v>
      </c>
      <c r="K21" s="48"/>
      <c r="L21" s="39"/>
      <c r="M21" s="39"/>
      <c r="N21" s="39"/>
      <c r="O21" s="39"/>
      <c r="P21" s="39"/>
      <c r="Q21" s="39"/>
      <c r="R21" s="39"/>
      <c r="S21" s="39"/>
      <c r="T21" s="39"/>
    </row>
    <row r="22" spans="1:20" ht="15.75" customHeight="1">
      <c r="A22" s="71">
        <f t="shared" ref="A22:A26" si="7">+A21+1</f>
        <v>46187</v>
      </c>
      <c r="B22" s="478"/>
      <c r="C22" s="169"/>
      <c r="D22" s="169"/>
      <c r="E22" s="169"/>
      <c r="F22" s="174">
        <f t="shared" si="4"/>
        <v>0</v>
      </c>
      <c r="G22" s="169">
        <v>0</v>
      </c>
      <c r="H22" s="175"/>
      <c r="I22" s="443" t="e">
        <f t="shared" si="5"/>
        <v>#REF!</v>
      </c>
      <c r="J22" s="176" t="e">
        <f t="shared" si="6"/>
        <v>#REF!</v>
      </c>
      <c r="K22" s="48"/>
      <c r="L22" s="39"/>
      <c r="M22" s="39"/>
      <c r="N22" s="39"/>
      <c r="O22" s="39"/>
      <c r="P22" s="39"/>
      <c r="Q22" s="39"/>
      <c r="R22" s="39"/>
      <c r="S22" s="39"/>
      <c r="T22" s="39"/>
    </row>
    <row r="23" spans="1:20" ht="15.75" customHeight="1">
      <c r="A23" s="71">
        <f t="shared" si="7"/>
        <v>46188</v>
      </c>
      <c r="B23" s="478"/>
      <c r="C23" s="169"/>
      <c r="D23" s="169"/>
      <c r="E23" s="169"/>
      <c r="F23" s="174">
        <f t="shared" si="4"/>
        <v>0</v>
      </c>
      <c r="G23" s="169">
        <v>0</v>
      </c>
      <c r="H23" s="175"/>
      <c r="I23" s="443" t="e">
        <f t="shared" si="5"/>
        <v>#REF!</v>
      </c>
      <c r="J23" s="176" t="e">
        <f t="shared" si="6"/>
        <v>#REF!</v>
      </c>
      <c r="K23" s="48"/>
      <c r="L23" s="39"/>
      <c r="M23" s="39"/>
      <c r="N23" s="39"/>
      <c r="O23" s="39"/>
      <c r="P23" s="39"/>
      <c r="Q23" s="39"/>
      <c r="R23" s="39"/>
      <c r="S23" s="39"/>
      <c r="T23" s="39"/>
    </row>
    <row r="24" spans="1:20" ht="15.75" customHeight="1">
      <c r="A24" s="71">
        <f t="shared" si="7"/>
        <v>46189</v>
      </c>
      <c r="B24" s="478"/>
      <c r="C24" s="169"/>
      <c r="D24" s="169"/>
      <c r="E24" s="169"/>
      <c r="F24" s="174">
        <f t="shared" si="4"/>
        <v>0</v>
      </c>
      <c r="G24" s="169">
        <v>0</v>
      </c>
      <c r="H24" s="175"/>
      <c r="I24" s="443" t="e">
        <f t="shared" si="5"/>
        <v>#REF!</v>
      </c>
      <c r="J24" s="176" t="e">
        <f t="shared" si="6"/>
        <v>#REF!</v>
      </c>
      <c r="K24" s="48"/>
      <c r="L24" s="39"/>
      <c r="M24" s="39"/>
      <c r="N24" s="39"/>
      <c r="O24" s="39"/>
      <c r="P24" s="39"/>
      <c r="Q24" s="39"/>
      <c r="R24" s="39"/>
      <c r="S24" s="39"/>
      <c r="T24" s="39"/>
    </row>
    <row r="25" spans="1:20" ht="15.75" customHeight="1">
      <c r="A25" s="71">
        <f t="shared" si="7"/>
        <v>46190</v>
      </c>
      <c r="B25" s="478"/>
      <c r="C25" s="169"/>
      <c r="D25" s="169"/>
      <c r="E25" s="169"/>
      <c r="F25" s="174">
        <f t="shared" si="4"/>
        <v>0</v>
      </c>
      <c r="G25" s="169">
        <v>0</v>
      </c>
      <c r="H25" s="175"/>
      <c r="I25" s="443" t="e">
        <f t="shared" si="5"/>
        <v>#REF!</v>
      </c>
      <c r="J25" s="176" t="e">
        <f t="shared" si="6"/>
        <v>#REF!</v>
      </c>
      <c r="K25" s="48"/>
      <c r="L25" s="39"/>
      <c r="M25" s="39"/>
      <c r="N25" s="39"/>
      <c r="O25" s="39"/>
      <c r="P25" s="39"/>
      <c r="Q25" s="39"/>
      <c r="R25" s="39"/>
      <c r="S25" s="39"/>
      <c r="T25" s="39"/>
    </row>
    <row r="26" spans="1:20" ht="15.75" customHeight="1" thickBot="1">
      <c r="A26" s="185">
        <f t="shared" si="7"/>
        <v>46191</v>
      </c>
      <c r="B26" s="479"/>
      <c r="C26" s="177"/>
      <c r="D26" s="177"/>
      <c r="E26" s="177"/>
      <c r="F26" s="178">
        <f t="shared" si="4"/>
        <v>0</v>
      </c>
      <c r="G26" s="177">
        <v>0</v>
      </c>
      <c r="H26" s="179"/>
      <c r="I26" s="443" t="e">
        <f t="shared" si="5"/>
        <v>#REF!</v>
      </c>
      <c r="J26" s="180" t="e">
        <f t="shared" si="6"/>
        <v>#REF!</v>
      </c>
      <c r="K26" s="48"/>
      <c r="L26" s="39"/>
      <c r="M26" s="39"/>
      <c r="N26" s="39"/>
      <c r="O26" s="39"/>
      <c r="P26" s="39"/>
      <c r="Q26" s="39"/>
      <c r="R26" s="39"/>
      <c r="S26" s="39"/>
      <c r="T26" s="39"/>
    </row>
    <row r="27" spans="1:20" ht="27" customHeight="1">
      <c r="A27" s="70" t="s">
        <v>257</v>
      </c>
      <c r="B27" s="1268"/>
      <c r="C27" s="1268"/>
      <c r="D27" s="1268"/>
      <c r="E27" s="1268"/>
      <c r="F27" s="1268"/>
      <c r="G27" s="1268"/>
      <c r="H27" s="1268"/>
      <c r="I27" s="1268"/>
      <c r="J27" s="1269"/>
      <c r="K27" s="48"/>
      <c r="L27" s="39"/>
      <c r="M27" s="39"/>
      <c r="N27" s="39"/>
      <c r="O27" s="39"/>
      <c r="P27" s="39"/>
      <c r="Q27" s="39"/>
      <c r="R27" s="39"/>
      <c r="S27" s="39"/>
      <c r="T27" s="39"/>
    </row>
    <row r="28" spans="1:20" ht="15.75" customHeight="1">
      <c r="A28" s="71">
        <f>A12</f>
        <v>46185</v>
      </c>
      <c r="B28" s="477"/>
      <c r="C28" s="171"/>
      <c r="D28" s="171"/>
      <c r="E28" s="171"/>
      <c r="F28" s="170">
        <f t="shared" ref="F28:F34" si="8">SUM(C28:E28)</f>
        <v>0</v>
      </c>
      <c r="G28" s="171"/>
      <c r="H28" s="172"/>
      <c r="I28" s="443" t="e">
        <f t="shared" ref="I28:I34" si="9">$N$14</f>
        <v>#REF!</v>
      </c>
      <c r="J28" s="173" t="e">
        <f>SUM(H28)*I28</f>
        <v>#REF!</v>
      </c>
      <c r="K28" s="48"/>
      <c r="L28" s="39"/>
      <c r="M28" s="39"/>
      <c r="N28" s="39"/>
      <c r="O28" s="39"/>
      <c r="P28" s="39"/>
      <c r="Q28" s="39"/>
      <c r="R28" s="39"/>
      <c r="S28" s="39"/>
      <c r="T28" s="39"/>
    </row>
    <row r="29" spans="1:20" ht="15.75" customHeight="1">
      <c r="A29" s="71">
        <f>+A28+1</f>
        <v>46186</v>
      </c>
      <c r="B29" s="478"/>
      <c r="C29" s="169"/>
      <c r="D29" s="169"/>
      <c r="E29" s="169"/>
      <c r="F29" s="174">
        <f t="shared" si="8"/>
        <v>0</v>
      </c>
      <c r="G29" s="169"/>
      <c r="H29" s="175"/>
      <c r="I29" s="443" t="e">
        <f t="shared" si="9"/>
        <v>#REF!</v>
      </c>
      <c r="J29" s="176" t="e">
        <f t="shared" ref="J29:J34" si="10">SUM(H29)*I29</f>
        <v>#REF!</v>
      </c>
      <c r="K29" s="48"/>
      <c r="L29" s="39"/>
      <c r="M29" s="39"/>
      <c r="N29" s="39"/>
      <c r="O29" s="39"/>
      <c r="P29" s="39"/>
      <c r="Q29" s="39"/>
      <c r="R29" s="39"/>
      <c r="S29" s="39"/>
      <c r="T29" s="39"/>
    </row>
    <row r="30" spans="1:20" ht="15.75" customHeight="1">
      <c r="A30" s="71">
        <f t="shared" ref="A30:A34" si="11">+A29+1</f>
        <v>46187</v>
      </c>
      <c r="B30" s="478"/>
      <c r="C30" s="169"/>
      <c r="D30" s="169"/>
      <c r="E30" s="169"/>
      <c r="F30" s="174">
        <f t="shared" si="8"/>
        <v>0</v>
      </c>
      <c r="G30" s="169"/>
      <c r="H30" s="175"/>
      <c r="I30" s="443" t="e">
        <f t="shared" si="9"/>
        <v>#REF!</v>
      </c>
      <c r="J30" s="176" t="e">
        <f t="shared" si="10"/>
        <v>#REF!</v>
      </c>
      <c r="K30" s="48"/>
      <c r="L30" s="39"/>
      <c r="M30" s="39"/>
      <c r="N30" s="39"/>
      <c r="O30" s="39"/>
      <c r="P30" s="39"/>
      <c r="Q30" s="39"/>
      <c r="R30" s="39"/>
      <c r="S30" s="39"/>
      <c r="T30" s="39"/>
    </row>
    <row r="31" spans="1:20" ht="15.75" customHeight="1">
      <c r="A31" s="71">
        <f t="shared" si="11"/>
        <v>46188</v>
      </c>
      <c r="B31" s="478"/>
      <c r="C31" s="169"/>
      <c r="D31" s="169"/>
      <c r="E31" s="169"/>
      <c r="F31" s="174">
        <f t="shared" si="8"/>
        <v>0</v>
      </c>
      <c r="G31" s="169">
        <v>0</v>
      </c>
      <c r="H31" s="175"/>
      <c r="I31" s="443" t="e">
        <f t="shared" si="9"/>
        <v>#REF!</v>
      </c>
      <c r="J31" s="176" t="e">
        <f t="shared" si="10"/>
        <v>#REF!</v>
      </c>
      <c r="K31" s="48"/>
      <c r="L31" s="39"/>
      <c r="M31" s="39"/>
      <c r="N31" s="39"/>
      <c r="O31" s="39"/>
      <c r="P31" s="39"/>
      <c r="Q31" s="39"/>
      <c r="R31" s="39"/>
      <c r="S31" s="39"/>
      <c r="T31" s="39"/>
    </row>
    <row r="32" spans="1:20" ht="15.75" customHeight="1">
      <c r="A32" s="71">
        <f t="shared" si="11"/>
        <v>46189</v>
      </c>
      <c r="B32" s="478"/>
      <c r="C32" s="169"/>
      <c r="D32" s="169"/>
      <c r="E32" s="169"/>
      <c r="F32" s="174">
        <f t="shared" si="8"/>
        <v>0</v>
      </c>
      <c r="G32" s="169">
        <v>0</v>
      </c>
      <c r="H32" s="175"/>
      <c r="I32" s="443" t="e">
        <f t="shared" si="9"/>
        <v>#REF!</v>
      </c>
      <c r="J32" s="176" t="e">
        <f t="shared" si="10"/>
        <v>#REF!</v>
      </c>
      <c r="K32" s="48"/>
      <c r="L32" s="39"/>
      <c r="M32" s="39"/>
      <c r="N32" s="39"/>
      <c r="O32" s="39"/>
      <c r="P32" s="39"/>
      <c r="Q32" s="39"/>
      <c r="R32" s="39"/>
      <c r="S32" s="39"/>
      <c r="T32" s="39"/>
    </row>
    <row r="33" spans="1:20" ht="15.75" customHeight="1">
      <c r="A33" s="71">
        <f t="shared" si="11"/>
        <v>46190</v>
      </c>
      <c r="B33" s="478"/>
      <c r="C33" s="169"/>
      <c r="D33" s="169"/>
      <c r="E33" s="169"/>
      <c r="F33" s="174">
        <f t="shared" si="8"/>
        <v>0</v>
      </c>
      <c r="G33" s="169">
        <v>0</v>
      </c>
      <c r="H33" s="175"/>
      <c r="I33" s="443" t="e">
        <f t="shared" si="9"/>
        <v>#REF!</v>
      </c>
      <c r="J33" s="176" t="e">
        <f t="shared" si="10"/>
        <v>#REF!</v>
      </c>
      <c r="K33" s="48"/>
      <c r="L33" s="39"/>
      <c r="M33" s="39"/>
      <c r="N33" s="39"/>
      <c r="O33" s="39"/>
      <c r="P33" s="39"/>
      <c r="Q33" s="39"/>
      <c r="R33" s="39"/>
      <c r="S33" s="39"/>
      <c r="T33" s="39"/>
    </row>
    <row r="34" spans="1:20" ht="15.75" customHeight="1" thickBot="1">
      <c r="A34" s="185">
        <f t="shared" si="11"/>
        <v>46191</v>
      </c>
      <c r="B34" s="479"/>
      <c r="C34" s="177"/>
      <c r="D34" s="177"/>
      <c r="E34" s="177"/>
      <c r="F34" s="178">
        <f t="shared" si="8"/>
        <v>0</v>
      </c>
      <c r="G34" s="177">
        <v>0</v>
      </c>
      <c r="H34" s="179"/>
      <c r="I34" s="443" t="e">
        <f t="shared" si="9"/>
        <v>#REF!</v>
      </c>
      <c r="J34" s="180" t="e">
        <f t="shared" si="10"/>
        <v>#REF!</v>
      </c>
      <c r="K34" s="39"/>
      <c r="L34" s="39"/>
      <c r="M34" s="39"/>
      <c r="N34" s="39"/>
      <c r="O34" s="39"/>
      <c r="P34" s="39"/>
      <c r="Q34" s="39"/>
      <c r="R34" s="39"/>
      <c r="S34" s="39"/>
      <c r="T34" s="39"/>
    </row>
    <row r="35" spans="1:20" ht="27" customHeight="1">
      <c r="A35" s="70" t="s">
        <v>257</v>
      </c>
      <c r="B35" s="1268"/>
      <c r="C35" s="1268"/>
      <c r="D35" s="1268"/>
      <c r="E35" s="1268"/>
      <c r="F35" s="1268"/>
      <c r="G35" s="1268"/>
      <c r="H35" s="1268"/>
      <c r="I35" s="1268"/>
      <c r="J35" s="1269"/>
      <c r="K35" s="39"/>
      <c r="L35" s="39"/>
      <c r="M35" s="39"/>
      <c r="N35" s="39"/>
      <c r="O35" s="39"/>
      <c r="P35" s="39"/>
      <c r="Q35" s="39"/>
      <c r="R35" s="39"/>
      <c r="S35" s="39"/>
      <c r="T35" s="39"/>
    </row>
    <row r="36" spans="1:20" ht="15.75" customHeight="1">
      <c r="A36" s="71">
        <f>A12</f>
        <v>46185</v>
      </c>
      <c r="B36" s="477"/>
      <c r="C36" s="171"/>
      <c r="D36" s="171"/>
      <c r="E36" s="171"/>
      <c r="F36" s="170">
        <f t="shared" ref="F36:F42" si="12">SUM(C36:E36)</f>
        <v>0</v>
      </c>
      <c r="G36" s="171">
        <v>0</v>
      </c>
      <c r="H36" s="172"/>
      <c r="I36" s="443" t="e">
        <f t="shared" ref="I36:I42" si="13">$N$14</f>
        <v>#REF!</v>
      </c>
      <c r="J36" s="173" t="e">
        <f>SUM(H36)*I36</f>
        <v>#REF!</v>
      </c>
      <c r="K36" s="39"/>
      <c r="L36" s="39"/>
      <c r="M36" s="39"/>
      <c r="N36" s="39"/>
      <c r="O36" s="39"/>
      <c r="P36" s="39"/>
      <c r="Q36" s="39"/>
      <c r="R36" s="39"/>
      <c r="S36" s="39"/>
      <c r="T36" s="39"/>
    </row>
    <row r="37" spans="1:20" ht="15.75" customHeight="1">
      <c r="A37" s="72">
        <f>+A36+1</f>
        <v>46186</v>
      </c>
      <c r="B37" s="478"/>
      <c r="C37" s="169"/>
      <c r="D37" s="169"/>
      <c r="E37" s="169"/>
      <c r="F37" s="174">
        <f t="shared" si="12"/>
        <v>0</v>
      </c>
      <c r="G37" s="169"/>
      <c r="H37" s="175"/>
      <c r="I37" s="443" t="e">
        <f t="shared" si="13"/>
        <v>#REF!</v>
      </c>
      <c r="J37" s="176" t="e">
        <f t="shared" ref="J37:J42" si="14">SUM(H37)*I37</f>
        <v>#REF!</v>
      </c>
      <c r="K37" s="39"/>
      <c r="L37" s="39"/>
      <c r="M37" s="39"/>
      <c r="N37" s="39"/>
      <c r="O37" s="39"/>
      <c r="P37" s="39"/>
      <c r="Q37" s="39"/>
      <c r="R37" s="39"/>
      <c r="S37" s="39"/>
      <c r="T37" s="39"/>
    </row>
    <row r="38" spans="1:20" ht="15.75" customHeight="1">
      <c r="A38" s="72">
        <f t="shared" ref="A38:A42" si="15">+A37+1</f>
        <v>46187</v>
      </c>
      <c r="B38" s="478"/>
      <c r="C38" s="169"/>
      <c r="D38" s="169"/>
      <c r="E38" s="169"/>
      <c r="F38" s="174">
        <f t="shared" si="12"/>
        <v>0</v>
      </c>
      <c r="G38" s="169">
        <v>0</v>
      </c>
      <c r="H38" s="175"/>
      <c r="I38" s="443" t="e">
        <f t="shared" si="13"/>
        <v>#REF!</v>
      </c>
      <c r="J38" s="176" t="e">
        <f t="shared" si="14"/>
        <v>#REF!</v>
      </c>
      <c r="K38" s="39"/>
      <c r="L38" s="39"/>
      <c r="M38" s="39"/>
      <c r="N38" s="39"/>
      <c r="O38" s="39"/>
      <c r="P38" s="39"/>
      <c r="Q38" s="39"/>
      <c r="R38" s="39"/>
      <c r="S38" s="39"/>
      <c r="T38" s="39"/>
    </row>
    <row r="39" spans="1:20" ht="15.75" customHeight="1">
      <c r="A39" s="72">
        <f t="shared" si="15"/>
        <v>46188</v>
      </c>
      <c r="B39" s="478"/>
      <c r="C39" s="169"/>
      <c r="D39" s="169"/>
      <c r="E39" s="169"/>
      <c r="F39" s="174">
        <f t="shared" si="12"/>
        <v>0</v>
      </c>
      <c r="G39" s="169">
        <v>0</v>
      </c>
      <c r="H39" s="175"/>
      <c r="I39" s="443" t="e">
        <f t="shared" si="13"/>
        <v>#REF!</v>
      </c>
      <c r="J39" s="176" t="e">
        <f t="shared" si="14"/>
        <v>#REF!</v>
      </c>
      <c r="K39" s="39"/>
      <c r="L39" s="39"/>
      <c r="M39" s="39"/>
      <c r="N39" s="39"/>
      <c r="O39" s="39"/>
      <c r="P39" s="39"/>
      <c r="Q39" s="39"/>
      <c r="R39" s="39"/>
      <c r="S39" s="39"/>
      <c r="T39" s="39"/>
    </row>
    <row r="40" spans="1:20" ht="15.75" customHeight="1">
      <c r="A40" s="72">
        <f t="shared" si="15"/>
        <v>46189</v>
      </c>
      <c r="B40" s="478"/>
      <c r="C40" s="169"/>
      <c r="D40" s="169"/>
      <c r="E40" s="169"/>
      <c r="F40" s="174">
        <f t="shared" si="12"/>
        <v>0</v>
      </c>
      <c r="G40" s="169">
        <v>0</v>
      </c>
      <c r="H40" s="175"/>
      <c r="I40" s="443" t="e">
        <f t="shared" si="13"/>
        <v>#REF!</v>
      </c>
      <c r="J40" s="176" t="e">
        <f t="shared" si="14"/>
        <v>#REF!</v>
      </c>
      <c r="K40" s="39"/>
      <c r="L40" s="39"/>
      <c r="M40" s="39"/>
      <c r="N40" s="39"/>
      <c r="O40" s="39"/>
      <c r="P40" s="39"/>
      <c r="Q40" s="39"/>
      <c r="R40" s="39"/>
      <c r="S40" s="39"/>
      <c r="T40" s="39"/>
    </row>
    <row r="41" spans="1:20" ht="15.75" customHeight="1">
      <c r="A41" s="72">
        <f t="shared" si="15"/>
        <v>46190</v>
      </c>
      <c r="B41" s="478"/>
      <c r="C41" s="169"/>
      <c r="D41" s="169"/>
      <c r="E41" s="169"/>
      <c r="F41" s="174">
        <f t="shared" si="12"/>
        <v>0</v>
      </c>
      <c r="G41" s="169">
        <v>0</v>
      </c>
      <c r="H41" s="175"/>
      <c r="I41" s="443" t="e">
        <f t="shared" si="13"/>
        <v>#REF!</v>
      </c>
      <c r="J41" s="176" t="e">
        <f t="shared" si="14"/>
        <v>#REF!</v>
      </c>
      <c r="K41" s="39"/>
      <c r="L41" s="39"/>
      <c r="M41" s="39"/>
      <c r="N41" s="39"/>
      <c r="O41" s="39"/>
      <c r="P41" s="39"/>
      <c r="Q41" s="39"/>
      <c r="R41" s="39"/>
      <c r="S41" s="39"/>
      <c r="T41" s="39"/>
    </row>
    <row r="42" spans="1:20" ht="15.75" customHeight="1" thickBot="1">
      <c r="A42" s="186">
        <f t="shared" si="15"/>
        <v>46191</v>
      </c>
      <c r="B42" s="479"/>
      <c r="C42" s="177"/>
      <c r="D42" s="177"/>
      <c r="E42" s="177"/>
      <c r="F42" s="178">
        <f t="shared" si="12"/>
        <v>0</v>
      </c>
      <c r="G42" s="177">
        <v>0</v>
      </c>
      <c r="H42" s="179"/>
      <c r="I42" s="443" t="e">
        <f t="shared" si="13"/>
        <v>#REF!</v>
      </c>
      <c r="J42" s="180" t="e">
        <f t="shared" si="14"/>
        <v>#REF!</v>
      </c>
      <c r="K42" s="39"/>
      <c r="L42" s="39"/>
      <c r="M42" s="39"/>
      <c r="N42" s="39"/>
      <c r="O42" s="39"/>
      <c r="P42" s="39"/>
      <c r="Q42" s="39"/>
      <c r="R42" s="39"/>
      <c r="S42" s="39"/>
      <c r="T42" s="39"/>
    </row>
    <row r="43" spans="1:20" ht="15.75" customHeight="1" thickBot="1">
      <c r="A43" s="201"/>
      <c r="B43" s="73"/>
      <c r="C43" s="74"/>
      <c r="D43" s="74"/>
      <c r="E43" s="74"/>
      <c r="F43" s="75"/>
      <c r="G43" s="74"/>
      <c r="H43" s="74"/>
      <c r="I43" s="76"/>
      <c r="J43" s="202"/>
      <c r="K43" s="77"/>
      <c r="L43" s="77"/>
      <c r="M43" s="77"/>
      <c r="N43" s="77"/>
      <c r="O43" s="77"/>
      <c r="P43" s="77"/>
      <c r="Q43" s="77"/>
      <c r="R43" s="77"/>
      <c r="S43" s="77"/>
      <c r="T43" s="77"/>
    </row>
    <row r="44" spans="1:20" ht="21.65" customHeight="1" thickBot="1">
      <c r="A44" s="1292" t="s">
        <v>260</v>
      </c>
      <c r="B44" s="1293"/>
      <c r="C44" s="1293"/>
      <c r="D44" s="1293"/>
      <c r="E44" s="1293"/>
      <c r="F44" s="181">
        <f>SUM(F12:F42)</f>
        <v>0</v>
      </c>
      <c r="G44" s="182">
        <f>SUM(G12:G42)</f>
        <v>0</v>
      </c>
      <c r="H44" s="183">
        <f>SUM(H12:H42)</f>
        <v>0</v>
      </c>
      <c r="I44" s="182"/>
      <c r="J44" s="203" t="e">
        <f>SUM(J12:J42)</f>
        <v>#REF!</v>
      </c>
      <c r="K44" s="39"/>
      <c r="L44" s="39"/>
      <c r="M44" s="39"/>
      <c r="N44" s="39"/>
      <c r="O44" s="39"/>
      <c r="P44" s="39"/>
      <c r="Q44" s="39"/>
      <c r="R44" s="39"/>
      <c r="S44" s="39"/>
      <c r="T44" s="39"/>
    </row>
    <row r="45" spans="1:20" ht="15.75" customHeight="1" thickBot="1">
      <c r="A45" s="204"/>
      <c r="B45" s="78"/>
      <c r="C45" s="78"/>
      <c r="D45" s="78"/>
      <c r="E45" s="78"/>
      <c r="F45" s="78"/>
      <c r="G45" s="78"/>
      <c r="H45" s="78"/>
      <c r="I45" s="78"/>
      <c r="J45" s="205"/>
      <c r="K45" s="39"/>
      <c r="L45" s="39"/>
      <c r="M45" s="39"/>
      <c r="N45" s="39"/>
      <c r="O45" s="39"/>
      <c r="P45" s="39"/>
      <c r="Q45" s="39"/>
      <c r="R45" s="39"/>
      <c r="S45" s="39"/>
      <c r="T45" s="39"/>
    </row>
    <row r="46" spans="1:20" ht="15.75" customHeight="1" thickBot="1">
      <c r="A46" s="206"/>
      <c r="B46" s="79" t="s">
        <v>20</v>
      </c>
      <c r="C46" s="80" t="s">
        <v>261</v>
      </c>
      <c r="D46" s="80"/>
      <c r="E46" s="80"/>
      <c r="F46" s="80"/>
      <c r="G46" s="81"/>
      <c r="H46" s="81"/>
      <c r="I46" s="80" t="s">
        <v>262</v>
      </c>
      <c r="J46" s="207"/>
      <c r="K46" s="39"/>
      <c r="L46" s="39"/>
      <c r="M46" s="39"/>
      <c r="N46" s="39"/>
      <c r="O46" s="39"/>
      <c r="P46" s="39"/>
      <c r="Q46" s="39"/>
      <c r="R46" s="39"/>
      <c r="S46" s="39"/>
      <c r="T46" s="39"/>
    </row>
    <row r="47" spans="1:20" ht="15.75" customHeight="1">
      <c r="A47" s="82" t="s">
        <v>263</v>
      </c>
      <c r="B47" s="7"/>
      <c r="C47" s="1294"/>
      <c r="D47" s="1295"/>
      <c r="E47" s="1295"/>
      <c r="F47" s="1295"/>
      <c r="G47" s="1295"/>
      <c r="H47" s="1296"/>
      <c r="I47" s="4"/>
      <c r="J47" s="18">
        <v>0</v>
      </c>
      <c r="K47" s="39"/>
      <c r="L47" s="39"/>
      <c r="M47" s="39"/>
      <c r="N47" s="39"/>
      <c r="O47" s="39"/>
      <c r="P47" s="39"/>
      <c r="Q47" s="39"/>
      <c r="R47" s="39"/>
      <c r="S47" s="39"/>
      <c r="T47" s="39"/>
    </row>
    <row r="48" spans="1:20" ht="15.75" customHeight="1">
      <c r="A48" s="83" t="s">
        <v>263</v>
      </c>
      <c r="B48" s="8"/>
      <c r="C48" s="1284"/>
      <c r="D48" s="1285"/>
      <c r="E48" s="1285"/>
      <c r="F48" s="1285"/>
      <c r="G48" s="1285"/>
      <c r="H48" s="1286"/>
      <c r="I48" s="5"/>
      <c r="J48" s="18">
        <v>0</v>
      </c>
      <c r="K48" s="39"/>
      <c r="L48" s="39"/>
      <c r="M48" s="39"/>
      <c r="N48" s="39"/>
      <c r="O48" s="39"/>
      <c r="P48" s="39"/>
      <c r="Q48" s="39"/>
      <c r="R48" s="39"/>
      <c r="S48" s="39"/>
      <c r="T48" s="39"/>
    </row>
    <row r="49" spans="1:20" ht="15.75" customHeight="1">
      <c r="A49" s="83" t="s">
        <v>263</v>
      </c>
      <c r="B49" s="8"/>
      <c r="C49" s="1284"/>
      <c r="D49" s="1285"/>
      <c r="E49" s="1285"/>
      <c r="F49" s="1285"/>
      <c r="G49" s="1285"/>
      <c r="H49" s="1286"/>
      <c r="I49" s="5"/>
      <c r="J49" s="18">
        <v>0</v>
      </c>
      <c r="K49" s="39"/>
      <c r="L49" s="39"/>
      <c r="M49" s="39"/>
      <c r="N49" s="39"/>
      <c r="O49" s="39"/>
      <c r="P49" s="39"/>
      <c r="Q49" s="39"/>
      <c r="R49" s="39"/>
      <c r="S49" s="39"/>
      <c r="T49" s="39"/>
    </row>
    <row r="50" spans="1:20" ht="15.75" customHeight="1">
      <c r="A50" s="83" t="s">
        <v>263</v>
      </c>
      <c r="B50" s="8"/>
      <c r="C50" s="1284"/>
      <c r="D50" s="1285"/>
      <c r="E50" s="1285"/>
      <c r="F50" s="1285"/>
      <c r="G50" s="1285"/>
      <c r="H50" s="1286"/>
      <c r="I50" s="5"/>
      <c r="J50" s="18">
        <v>0</v>
      </c>
      <c r="K50" s="39"/>
      <c r="L50" s="39"/>
      <c r="M50" s="39"/>
      <c r="N50" s="39"/>
      <c r="O50" s="39"/>
      <c r="P50" s="39"/>
      <c r="Q50" s="39"/>
      <c r="R50" s="39"/>
      <c r="S50" s="39"/>
      <c r="T50" s="39"/>
    </row>
    <row r="51" spans="1:20" ht="15.75" customHeight="1">
      <c r="A51" s="83" t="s">
        <v>263</v>
      </c>
      <c r="B51" s="8"/>
      <c r="C51" s="1284"/>
      <c r="D51" s="1285"/>
      <c r="E51" s="1285"/>
      <c r="F51" s="1285"/>
      <c r="G51" s="1285"/>
      <c r="H51" s="1286"/>
      <c r="I51" s="5"/>
      <c r="J51" s="18">
        <v>0</v>
      </c>
      <c r="K51" s="39"/>
      <c r="L51" s="39"/>
      <c r="M51" s="39"/>
      <c r="N51" s="39"/>
      <c r="O51" s="39"/>
      <c r="P51" s="39"/>
      <c r="Q51" s="39"/>
      <c r="R51" s="39"/>
      <c r="S51" s="39"/>
      <c r="T51" s="39"/>
    </row>
    <row r="52" spans="1:20" ht="15.75" customHeight="1" thickBot="1">
      <c r="A52" s="83" t="s">
        <v>263</v>
      </c>
      <c r="B52" s="8"/>
      <c r="C52" s="1297"/>
      <c r="D52" s="1298"/>
      <c r="E52" s="1298"/>
      <c r="F52" s="1298"/>
      <c r="G52" s="1298"/>
      <c r="H52" s="1299"/>
      <c r="I52" s="6"/>
      <c r="J52" s="18">
        <v>0</v>
      </c>
      <c r="K52" s="39"/>
      <c r="L52" s="39"/>
      <c r="M52" s="39"/>
      <c r="N52" s="39"/>
      <c r="O52" s="39"/>
      <c r="P52" s="39"/>
      <c r="Q52" s="39"/>
      <c r="R52" s="39"/>
      <c r="S52" s="39"/>
      <c r="T52" s="39"/>
    </row>
    <row r="53" spans="1:20" ht="17.5" customHeight="1" thickBot="1">
      <c r="A53" s="1300" t="s">
        <v>264</v>
      </c>
      <c r="B53" s="1301"/>
      <c r="C53" s="1301"/>
      <c r="D53" s="1301"/>
      <c r="E53" s="1301"/>
      <c r="F53" s="1301"/>
      <c r="G53" s="1301"/>
      <c r="H53" s="1301"/>
      <c r="I53" s="1302"/>
      <c r="J53" s="208">
        <f>SUM(J47:J52)</f>
        <v>0</v>
      </c>
      <c r="K53" s="39"/>
      <c r="L53" s="39"/>
      <c r="M53" s="39"/>
      <c r="N53" s="39"/>
      <c r="O53" s="39"/>
      <c r="P53" s="39"/>
      <c r="Q53" s="39"/>
      <c r="R53" s="39"/>
      <c r="S53" s="39"/>
      <c r="T53" s="39"/>
    </row>
    <row r="54" spans="1:20" ht="10.4" customHeight="1" thickBot="1">
      <c r="A54" s="204"/>
      <c r="B54" s="78"/>
      <c r="C54" s="78"/>
      <c r="D54" s="78"/>
      <c r="E54" s="78"/>
      <c r="F54" s="78"/>
      <c r="G54" s="78"/>
      <c r="H54" s="78"/>
      <c r="I54" s="78"/>
      <c r="J54" s="205"/>
      <c r="K54" s="39"/>
      <c r="L54" s="39"/>
      <c r="M54" s="39"/>
      <c r="N54" s="39"/>
      <c r="O54" s="39"/>
      <c r="P54" s="39"/>
      <c r="Q54" s="39"/>
      <c r="R54" s="39"/>
      <c r="S54" s="39"/>
      <c r="T54" s="39"/>
    </row>
    <row r="55" spans="1:20" ht="30" customHeight="1">
      <c r="A55" s="1303" t="s">
        <v>265</v>
      </c>
      <c r="B55" s="1304"/>
      <c r="C55" s="1304"/>
      <c r="D55" s="1304"/>
      <c r="E55" s="1304"/>
      <c r="F55" s="1304"/>
      <c r="G55" s="1304"/>
      <c r="H55" s="1304"/>
      <c r="I55" s="1304"/>
      <c r="J55" s="1305"/>
      <c r="K55" s="39"/>
      <c r="L55" s="39"/>
      <c r="M55" s="39"/>
      <c r="N55" s="39"/>
      <c r="O55" s="39"/>
      <c r="P55" s="39"/>
      <c r="Q55" s="39"/>
      <c r="R55" s="39"/>
      <c r="S55" s="39"/>
      <c r="T55" s="39"/>
    </row>
    <row r="56" spans="1:20" ht="45.65" customHeight="1">
      <c r="A56" s="1155"/>
      <c r="B56" s="1306"/>
      <c r="C56" s="1306"/>
      <c r="D56" s="1306"/>
      <c r="E56" s="1306"/>
      <c r="F56" s="1307">
        <f>'1. BASIC INFO &amp; START PAGE'!$R$16</f>
        <v>0</v>
      </c>
      <c r="G56" s="1307"/>
      <c r="H56" s="1307"/>
      <c r="I56" s="1308">
        <f>'1. BASIC INFO &amp; START PAGE'!$AB$16</f>
        <v>46184</v>
      </c>
      <c r="J56" s="1309"/>
      <c r="K56" s="44"/>
      <c r="L56" s="44"/>
      <c r="M56" s="44"/>
      <c r="N56" s="44"/>
      <c r="O56" s="44"/>
      <c r="P56" s="44"/>
      <c r="Q56" s="44"/>
      <c r="R56" s="44"/>
      <c r="S56" s="44"/>
      <c r="T56" s="44"/>
    </row>
    <row r="57" spans="1:20" ht="15.75" customHeight="1">
      <c r="A57" s="1160" t="s">
        <v>141</v>
      </c>
      <c r="B57" s="1161"/>
      <c r="C57" s="1161"/>
      <c r="D57" s="1161"/>
      <c r="E57" s="1161"/>
      <c r="F57" s="1161" t="s">
        <v>142</v>
      </c>
      <c r="G57" s="1161"/>
      <c r="H57" s="1161"/>
      <c r="I57" s="1161" t="s">
        <v>20</v>
      </c>
      <c r="J57" s="1162"/>
      <c r="K57" s="39"/>
      <c r="L57" s="39"/>
      <c r="M57" s="39"/>
      <c r="N57" s="39"/>
      <c r="O57" s="39"/>
      <c r="P57" s="39"/>
      <c r="Q57" s="39"/>
      <c r="R57" s="39"/>
      <c r="S57" s="39"/>
      <c r="T57" s="39"/>
    </row>
  </sheetData>
  <sheetProtection algorithmName="SHA-512" hashValue="MQKZi/NcnPVp1qqR9yvQvgkk9h/bv9cajBfmjhGl/67NFWJAi5CyIfUa4aKlJ6KeUw3IJH9RNA7FNcFBZ6Szxg==" saltValue="DRhhufsPnOwbGSG4jjVukA==" spinCount="100000" sheet="1" selectLockedCells="1"/>
  <mergeCells count="43">
    <mergeCell ref="A57:E57"/>
    <mergeCell ref="F57:H57"/>
    <mergeCell ref="I57:J57"/>
    <mergeCell ref="C50:H50"/>
    <mergeCell ref="C51:H51"/>
    <mergeCell ref="C52:H52"/>
    <mergeCell ref="A53:I53"/>
    <mergeCell ref="A55:J55"/>
    <mergeCell ref="A56:E56"/>
    <mergeCell ref="F56:H56"/>
    <mergeCell ref="I56:J56"/>
    <mergeCell ref="C49:H49"/>
    <mergeCell ref="F9:F10"/>
    <mergeCell ref="G9:G10"/>
    <mergeCell ref="H9:J9"/>
    <mergeCell ref="B11:J11"/>
    <mergeCell ref="B27:J27"/>
    <mergeCell ref="B35:J35"/>
    <mergeCell ref="A44:E44"/>
    <mergeCell ref="C47:H47"/>
    <mergeCell ref="C48:H48"/>
    <mergeCell ref="L14:M14"/>
    <mergeCell ref="B19:J19"/>
    <mergeCell ref="A5:J5"/>
    <mergeCell ref="H6:J6"/>
    <mergeCell ref="A7:G7"/>
    <mergeCell ref="A8:G8"/>
    <mergeCell ref="H8:J8"/>
    <mergeCell ref="A9:A10"/>
    <mergeCell ref="B9:B10"/>
    <mergeCell ref="C9:C10"/>
    <mergeCell ref="D9:D10"/>
    <mergeCell ref="E9:E10"/>
    <mergeCell ref="A1:J1"/>
    <mergeCell ref="L1:T12"/>
    <mergeCell ref="A2:E2"/>
    <mergeCell ref="F2:H2"/>
    <mergeCell ref="I2:J2"/>
    <mergeCell ref="A3:E3"/>
    <mergeCell ref="F3:H3"/>
    <mergeCell ref="I3:J3"/>
    <mergeCell ref="A4:G4"/>
    <mergeCell ref="H4:J4"/>
  </mergeCells>
  <pageMargins left="0.7" right="0.7" top="0.75" bottom="0.75" header="0.3" footer="0.3"/>
  <pageSetup scale="63" orientation="portrait" r:id="rId1"/>
  <colBreaks count="1" manualBreakCount="1">
    <brk id="10"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F8858-35DF-0848-B23C-E8807D0D407A}">
  <sheetPr codeName="Sheet10">
    <tabColor indexed="23"/>
  </sheetPr>
  <dimension ref="A1:T57"/>
  <sheetViews>
    <sheetView showGridLines="0" topLeftCell="A20" zoomScaleNormal="100" workbookViewId="0">
      <selection activeCell="B23" sqref="B23"/>
    </sheetView>
  </sheetViews>
  <sheetFormatPr defaultColWidth="8.81640625" defaultRowHeight="12.5"/>
  <cols>
    <col min="2" max="2" width="10" bestFit="1" customWidth="1"/>
    <col min="3" max="5" width="13.1796875" customWidth="1"/>
    <col min="6" max="6" width="13.7265625" customWidth="1"/>
    <col min="7" max="7" width="23.1796875" customWidth="1"/>
    <col min="8" max="8" width="12.1796875" customWidth="1"/>
    <col min="10" max="10" width="29.81640625" customWidth="1"/>
    <col min="11" max="11" width="10.81640625" customWidth="1"/>
    <col min="12" max="12" width="12.81640625" customWidth="1"/>
  </cols>
  <sheetData>
    <row r="1" spans="1:20" ht="43.4" customHeight="1">
      <c r="A1" s="705" t="s">
        <v>248</v>
      </c>
      <c r="B1" s="705"/>
      <c r="C1" s="705"/>
      <c r="D1" s="705"/>
      <c r="E1" s="705"/>
      <c r="F1" s="705"/>
      <c r="G1" s="705"/>
      <c r="H1" s="705"/>
      <c r="I1" s="705"/>
      <c r="J1" s="705"/>
      <c r="K1" s="39"/>
      <c r="L1" s="1251" t="s">
        <v>249</v>
      </c>
      <c r="M1" s="1252"/>
      <c r="N1" s="1252"/>
      <c r="O1" s="1252"/>
      <c r="P1" s="1252"/>
      <c r="Q1" s="1252"/>
      <c r="R1" s="1252"/>
      <c r="S1" s="1252"/>
      <c r="T1" s="1252"/>
    </row>
    <row r="2" spans="1:20" ht="15.75" customHeight="1">
      <c r="A2" s="1253" t="s">
        <v>124</v>
      </c>
      <c r="B2" s="1254"/>
      <c r="C2" s="1254"/>
      <c r="D2" s="1254"/>
      <c r="E2" s="1255"/>
      <c r="F2" s="1256" t="s">
        <v>137</v>
      </c>
      <c r="G2" s="743"/>
      <c r="H2" s="744"/>
      <c r="I2" s="1256" t="s">
        <v>7</v>
      </c>
      <c r="J2" s="744"/>
      <c r="K2" s="43"/>
      <c r="L2" s="1252"/>
      <c r="M2" s="1252"/>
      <c r="N2" s="1252"/>
      <c r="O2" s="1252"/>
      <c r="P2" s="1252"/>
      <c r="Q2" s="1252"/>
      <c r="R2" s="1252"/>
      <c r="S2" s="1252"/>
      <c r="T2" s="1252"/>
    </row>
    <row r="3" spans="1:20" ht="15.75" customHeight="1">
      <c r="A3" s="1257" t="str">
        <f>'1. BASIC INFO &amp; START PAGE'!$A$8</f>
        <v xml:space="preserve">TX EMTF: </v>
      </c>
      <c r="B3" s="1258"/>
      <c r="C3" s="1258"/>
      <c r="D3" s="1258"/>
      <c r="E3" s="1259"/>
      <c r="F3" s="1260" t="str">
        <f>'1. BASIC INFO &amp; START PAGE'!$V$8</f>
        <v>26-0002 FIFA World Cup 2026</v>
      </c>
      <c r="G3" s="1260"/>
      <c r="H3" s="1261"/>
      <c r="I3" s="1262" t="str">
        <f>'1. BASIC INFO &amp; START PAGE'!$V$10</f>
        <v>Category B - Emergency Protective Measures</v>
      </c>
      <c r="J3" s="1263"/>
      <c r="K3" s="42"/>
      <c r="L3" s="1252"/>
      <c r="M3" s="1252"/>
      <c r="N3" s="1252"/>
      <c r="O3" s="1252"/>
      <c r="P3" s="1252"/>
      <c r="Q3" s="1252"/>
      <c r="R3" s="1252"/>
      <c r="S3" s="1252"/>
      <c r="T3" s="1252"/>
    </row>
    <row r="4" spans="1:20" ht="15.75" customHeight="1">
      <c r="A4" s="1064" t="s">
        <v>90</v>
      </c>
      <c r="B4" s="1264"/>
      <c r="C4" s="1264"/>
      <c r="D4" s="1264"/>
      <c r="E4" s="1264"/>
      <c r="F4" s="1264"/>
      <c r="G4" s="1265"/>
      <c r="H4" s="1256"/>
      <c r="I4" s="743"/>
      <c r="J4" s="744"/>
      <c r="K4" s="43"/>
      <c r="L4" s="1252"/>
      <c r="M4" s="1252"/>
      <c r="N4" s="1252"/>
      <c r="O4" s="1252"/>
      <c r="P4" s="1252"/>
      <c r="Q4" s="1252"/>
      <c r="R4" s="1252"/>
      <c r="S4" s="1252"/>
      <c r="T4" s="1252"/>
    </row>
    <row r="5" spans="1:20" ht="15.75" customHeight="1">
      <c r="A5" s="1257" t="str">
        <f>'1. BASIC INFO &amp; START PAGE'!$A$10</f>
        <v>TX EMTF Response and coordination for STAR: 00-344245</v>
      </c>
      <c r="B5" s="1258"/>
      <c r="C5" s="1258"/>
      <c r="D5" s="1258"/>
      <c r="E5" s="1258"/>
      <c r="F5" s="1258"/>
      <c r="G5" s="1258"/>
      <c r="H5" s="972"/>
      <c r="I5" s="972"/>
      <c r="J5" s="973"/>
      <c r="K5" s="42"/>
      <c r="L5" s="1252"/>
      <c r="M5" s="1252"/>
      <c r="N5" s="1252"/>
      <c r="O5" s="1252"/>
      <c r="P5" s="1252"/>
      <c r="Q5" s="1252"/>
      <c r="R5" s="1252"/>
      <c r="S5" s="1252"/>
      <c r="T5" s="1252"/>
    </row>
    <row r="6" spans="1:20" ht="15.75" customHeight="1">
      <c r="A6" s="67" t="s">
        <v>13</v>
      </c>
      <c r="B6" s="151"/>
      <c r="C6" s="151"/>
      <c r="D6" s="68"/>
      <c r="E6" s="151"/>
      <c r="F6" s="151"/>
      <c r="G6" s="151"/>
      <c r="H6" s="1101" t="s">
        <v>14</v>
      </c>
      <c r="I6" s="708"/>
      <c r="J6" s="1270"/>
      <c r="K6" s="43"/>
      <c r="L6" s="1252"/>
      <c r="M6" s="1252"/>
      <c r="N6" s="1252"/>
      <c r="O6" s="1252"/>
      <c r="P6" s="1252"/>
      <c r="Q6" s="1252"/>
      <c r="R6" s="1252"/>
      <c r="S6" s="1252"/>
      <c r="T6" s="1252"/>
    </row>
    <row r="7" spans="1:20" s="229" customFormat="1" ht="15.65" customHeight="1">
      <c r="A7" s="1271" t="str">
        <f>'1. BASIC INFO &amp; START PAGE'!$A$14</f>
        <v>Statewide All-Hazards Response and Coordination.</v>
      </c>
      <c r="B7" s="1272"/>
      <c r="C7" s="1272"/>
      <c r="D7" s="1272"/>
      <c r="E7" s="1272"/>
      <c r="F7" s="1272"/>
      <c r="G7" s="1273"/>
      <c r="H7" s="225">
        <f>+'2. INVOICE'!D6</f>
        <v>46185</v>
      </c>
      <c r="I7" s="226" t="s">
        <v>16</v>
      </c>
      <c r="J7" s="227">
        <f>+'2. INVOICE'!H6</f>
        <v>46218</v>
      </c>
      <c r="K7" s="228"/>
      <c r="L7" s="1252"/>
      <c r="M7" s="1252"/>
      <c r="N7" s="1252"/>
      <c r="O7" s="1252"/>
      <c r="P7" s="1252"/>
      <c r="Q7" s="1252"/>
      <c r="R7" s="1252"/>
      <c r="S7" s="1252"/>
      <c r="T7" s="1252"/>
    </row>
    <row r="8" spans="1:20" ht="15.75" customHeight="1">
      <c r="A8" s="1274" t="s">
        <v>250</v>
      </c>
      <c r="B8" s="1275"/>
      <c r="C8" s="1275"/>
      <c r="D8" s="1275"/>
      <c r="E8" s="1275"/>
      <c r="F8" s="1275"/>
      <c r="G8" s="1276"/>
      <c r="H8" s="1277"/>
      <c r="I8" s="972"/>
      <c r="J8" s="973"/>
      <c r="K8" s="42"/>
      <c r="L8" s="1252"/>
      <c r="M8" s="1252"/>
      <c r="N8" s="1252"/>
      <c r="O8" s="1252"/>
      <c r="P8" s="1252"/>
      <c r="Q8" s="1252"/>
      <c r="R8" s="1252"/>
      <c r="S8" s="1252"/>
      <c r="T8" s="1252"/>
    </row>
    <row r="9" spans="1:20" ht="15.75" customHeight="1">
      <c r="A9" s="1278"/>
      <c r="B9" s="1280" t="s">
        <v>20</v>
      </c>
      <c r="C9" s="1282" t="s">
        <v>251</v>
      </c>
      <c r="D9" s="1282" t="s">
        <v>252</v>
      </c>
      <c r="E9" s="1282" t="s">
        <v>253</v>
      </c>
      <c r="F9" s="1287" t="s">
        <v>254</v>
      </c>
      <c r="G9" s="1282" t="s">
        <v>224</v>
      </c>
      <c r="H9" s="1289" t="s">
        <v>255</v>
      </c>
      <c r="I9" s="1290"/>
      <c r="J9" s="1291"/>
      <c r="K9" s="69"/>
      <c r="L9" s="1252"/>
      <c r="M9" s="1252"/>
      <c r="N9" s="1252"/>
      <c r="O9" s="1252"/>
      <c r="P9" s="1252"/>
      <c r="Q9" s="1252"/>
      <c r="R9" s="1252"/>
      <c r="S9" s="1252"/>
      <c r="T9" s="1252"/>
    </row>
    <row r="10" spans="1:20" ht="36" customHeight="1" thickBot="1">
      <c r="A10" s="1279"/>
      <c r="B10" s="1281"/>
      <c r="C10" s="1283"/>
      <c r="D10" s="1283"/>
      <c r="E10" s="1283"/>
      <c r="F10" s="1288"/>
      <c r="G10" s="1283"/>
      <c r="H10" s="155" t="s">
        <v>256</v>
      </c>
      <c r="I10" s="155" t="s">
        <v>230</v>
      </c>
      <c r="J10" s="155" t="s">
        <v>214</v>
      </c>
      <c r="K10" s="69"/>
      <c r="L10" s="1252"/>
      <c r="M10" s="1252"/>
      <c r="N10" s="1252"/>
      <c r="O10" s="1252"/>
      <c r="P10" s="1252"/>
      <c r="Q10" s="1252"/>
      <c r="R10" s="1252"/>
      <c r="S10" s="1252"/>
      <c r="T10" s="1252"/>
    </row>
    <row r="11" spans="1:20" ht="27" customHeight="1">
      <c r="A11" s="70" t="s">
        <v>257</v>
      </c>
      <c r="B11" s="1268"/>
      <c r="C11" s="1268"/>
      <c r="D11" s="1268"/>
      <c r="E11" s="1268"/>
      <c r="F11" s="1268"/>
      <c r="G11" s="1268"/>
      <c r="H11" s="1268"/>
      <c r="I11" s="1268"/>
      <c r="J11" s="1269"/>
      <c r="K11" s="48"/>
      <c r="L11" s="1252"/>
      <c r="M11" s="1252"/>
      <c r="N11" s="1252"/>
      <c r="O11" s="1252"/>
      <c r="P11" s="1252"/>
      <c r="Q11" s="1252"/>
      <c r="R11" s="1252"/>
      <c r="S11" s="1252"/>
      <c r="T11" s="1252"/>
    </row>
    <row r="12" spans="1:20" ht="15.75" customHeight="1">
      <c r="A12" s="71">
        <f>'3. DEPLOYED LABOR SUMMARY 1 '!G10</f>
        <v>46185</v>
      </c>
      <c r="B12" s="477"/>
      <c r="C12" s="169"/>
      <c r="D12" s="169"/>
      <c r="E12" s="169"/>
      <c r="F12" s="170">
        <f>SUM(C12:E12)</f>
        <v>0</v>
      </c>
      <c r="G12" s="171"/>
      <c r="H12" s="172"/>
      <c r="I12" s="443" t="e">
        <f>$N$14</f>
        <v>#REF!</v>
      </c>
      <c r="J12" s="173" t="e">
        <f>SUM(H12)*I12</f>
        <v>#REF!</v>
      </c>
      <c r="K12" s="48"/>
      <c r="L12" s="1252"/>
      <c r="M12" s="1252"/>
      <c r="N12" s="1252"/>
      <c r="O12" s="1252"/>
      <c r="P12" s="1252"/>
      <c r="Q12" s="1252"/>
      <c r="R12" s="1252"/>
      <c r="S12" s="1252"/>
      <c r="T12" s="1252"/>
    </row>
    <row r="13" spans="1:20" ht="15.75" customHeight="1" thickBot="1">
      <c r="A13" s="72">
        <f>+A12+1</f>
        <v>46186</v>
      </c>
      <c r="B13" s="478"/>
      <c r="C13" s="169"/>
      <c r="D13" s="169"/>
      <c r="E13" s="169"/>
      <c r="F13" s="174">
        <f t="shared" ref="F13:F18" si="0">SUM(C13:E13)</f>
        <v>0</v>
      </c>
      <c r="G13" s="169"/>
      <c r="H13" s="175"/>
      <c r="I13" s="443" t="e">
        <f t="shared" ref="I13:I18" si="1">$N$14</f>
        <v>#REF!</v>
      </c>
      <c r="J13" s="176" t="e">
        <f t="shared" ref="J13:J18" si="2">SUM(H13)*I13</f>
        <v>#REF!</v>
      </c>
      <c r="K13" s="48"/>
      <c r="L13" s="53"/>
      <c r="M13" s="53"/>
      <c r="N13" s="53"/>
      <c r="O13" s="53"/>
      <c r="P13" s="53"/>
      <c r="Q13" s="53"/>
      <c r="R13" s="53"/>
      <c r="S13" s="53"/>
      <c r="T13" s="53"/>
    </row>
    <row r="14" spans="1:20" ht="15.75" customHeight="1" thickBot="1">
      <c r="A14" s="72">
        <f t="shared" ref="A14:A18" si="3">+A13+1</f>
        <v>46187</v>
      </c>
      <c r="B14" s="478"/>
      <c r="C14" s="169"/>
      <c r="D14" s="169"/>
      <c r="E14" s="169"/>
      <c r="F14" s="174">
        <f t="shared" si="0"/>
        <v>0</v>
      </c>
      <c r="G14" s="169"/>
      <c r="H14" s="175"/>
      <c r="I14" s="443" t="e">
        <f t="shared" si="1"/>
        <v>#REF!</v>
      </c>
      <c r="J14" s="176" t="e">
        <f t="shared" si="2"/>
        <v>#REF!</v>
      </c>
      <c r="K14" s="48"/>
      <c r="L14" s="1266" t="s">
        <v>258</v>
      </c>
      <c r="M14" s="1267"/>
      <c r="N14" s="248" t="e">
        <f>#REF!</f>
        <v>#REF!</v>
      </c>
      <c r="O14" s="249" t="s">
        <v>259</v>
      </c>
      <c r="P14" s="250"/>
      <c r="Q14" s="251"/>
      <c r="R14" s="53"/>
      <c r="S14" s="53"/>
      <c r="T14" s="53"/>
    </row>
    <row r="15" spans="1:20" ht="15.75" customHeight="1">
      <c r="A15" s="72">
        <f t="shared" si="3"/>
        <v>46188</v>
      </c>
      <c r="B15" s="478"/>
      <c r="C15" s="169"/>
      <c r="D15" s="169"/>
      <c r="E15" s="169"/>
      <c r="F15" s="174">
        <f t="shared" si="0"/>
        <v>0</v>
      </c>
      <c r="G15" s="169">
        <v>0</v>
      </c>
      <c r="H15" s="175"/>
      <c r="I15" s="443" t="e">
        <f t="shared" si="1"/>
        <v>#REF!</v>
      </c>
      <c r="J15" s="176" t="e">
        <f t="shared" si="2"/>
        <v>#REF!</v>
      </c>
      <c r="K15" s="48"/>
      <c r="L15" s="53"/>
      <c r="M15" s="53"/>
      <c r="N15" s="53"/>
      <c r="O15" s="53"/>
      <c r="P15" s="53"/>
      <c r="Q15" s="53"/>
      <c r="R15" s="53"/>
      <c r="S15" s="53"/>
      <c r="T15" s="53"/>
    </row>
    <row r="16" spans="1:20" ht="15.75" customHeight="1">
      <c r="A16" s="72">
        <f t="shared" si="3"/>
        <v>46189</v>
      </c>
      <c r="B16" s="478"/>
      <c r="C16" s="169"/>
      <c r="D16" s="169"/>
      <c r="E16" s="169"/>
      <c r="F16" s="174">
        <f t="shared" si="0"/>
        <v>0</v>
      </c>
      <c r="G16" s="169">
        <v>0</v>
      </c>
      <c r="H16" s="175"/>
      <c r="I16" s="443" t="e">
        <f t="shared" si="1"/>
        <v>#REF!</v>
      </c>
      <c r="J16" s="176" t="e">
        <f t="shared" si="2"/>
        <v>#REF!</v>
      </c>
      <c r="K16" s="48"/>
      <c r="L16" s="53"/>
      <c r="M16" s="53"/>
      <c r="N16" s="53"/>
      <c r="O16" s="53"/>
      <c r="P16" s="53"/>
      <c r="Q16" s="53"/>
      <c r="R16" s="53"/>
      <c r="S16" s="53"/>
      <c r="T16" s="53"/>
    </row>
    <row r="17" spans="1:20" ht="15.75" customHeight="1">
      <c r="A17" s="72">
        <f t="shared" si="3"/>
        <v>46190</v>
      </c>
      <c r="B17" s="478"/>
      <c r="C17" s="169"/>
      <c r="D17" s="169"/>
      <c r="E17" s="169"/>
      <c r="F17" s="174">
        <f t="shared" si="0"/>
        <v>0</v>
      </c>
      <c r="G17" s="169">
        <v>0</v>
      </c>
      <c r="H17" s="175"/>
      <c r="I17" s="443" t="e">
        <f t="shared" si="1"/>
        <v>#REF!</v>
      </c>
      <c r="J17" s="176" t="e">
        <f t="shared" si="2"/>
        <v>#REF!</v>
      </c>
      <c r="K17" s="48"/>
      <c r="L17" s="53"/>
      <c r="M17" s="53"/>
      <c r="N17" s="53"/>
      <c r="O17" s="53"/>
      <c r="P17" s="53"/>
      <c r="Q17" s="53"/>
      <c r="R17" s="53"/>
      <c r="S17" s="53"/>
      <c r="T17" s="53"/>
    </row>
    <row r="18" spans="1:20" ht="15.75" customHeight="1" thickBot="1">
      <c r="A18" s="184">
        <f t="shared" si="3"/>
        <v>46191</v>
      </c>
      <c r="B18" s="479"/>
      <c r="C18" s="177"/>
      <c r="D18" s="177"/>
      <c r="E18" s="177"/>
      <c r="F18" s="178">
        <f t="shared" si="0"/>
        <v>0</v>
      </c>
      <c r="G18" s="177">
        <v>0</v>
      </c>
      <c r="H18" s="179"/>
      <c r="I18" s="443" t="e">
        <f t="shared" si="1"/>
        <v>#REF!</v>
      </c>
      <c r="J18" s="180" t="e">
        <f t="shared" si="2"/>
        <v>#REF!</v>
      </c>
      <c r="K18" s="48"/>
      <c r="L18" s="53"/>
      <c r="M18" s="53"/>
      <c r="N18" s="53"/>
      <c r="O18" s="53"/>
      <c r="P18" s="53"/>
      <c r="Q18" s="53"/>
      <c r="R18" s="53"/>
      <c r="S18" s="53"/>
      <c r="T18" s="53"/>
    </row>
    <row r="19" spans="1:20" ht="27" customHeight="1">
      <c r="A19" s="70" t="s">
        <v>257</v>
      </c>
      <c r="B19" s="1268"/>
      <c r="C19" s="1268"/>
      <c r="D19" s="1268"/>
      <c r="E19" s="1268"/>
      <c r="F19" s="1268"/>
      <c r="G19" s="1268"/>
      <c r="H19" s="1268"/>
      <c r="I19" s="1268"/>
      <c r="J19" s="1269"/>
      <c r="K19" s="48"/>
      <c r="L19" s="53"/>
      <c r="M19" s="53"/>
      <c r="N19" s="53"/>
      <c r="O19" s="53"/>
      <c r="P19" s="53"/>
      <c r="Q19" s="53"/>
      <c r="R19" s="53"/>
      <c r="S19" s="53"/>
      <c r="T19" s="53"/>
    </row>
    <row r="20" spans="1:20" ht="15.75" customHeight="1">
      <c r="A20" s="71">
        <f>A12</f>
        <v>46185</v>
      </c>
      <c r="B20" s="477"/>
      <c r="C20" s="171"/>
      <c r="D20" s="171"/>
      <c r="E20" s="171"/>
      <c r="F20" s="170">
        <f t="shared" ref="F20:F26" si="4">SUM(C20:E20)</f>
        <v>0</v>
      </c>
      <c r="G20" s="171">
        <v>0</v>
      </c>
      <c r="H20" s="172"/>
      <c r="I20" s="443" t="e">
        <f t="shared" ref="I20:I26" si="5">$N$14</f>
        <v>#REF!</v>
      </c>
      <c r="J20" s="173" t="e">
        <f>SUM(H20)*I20</f>
        <v>#REF!</v>
      </c>
      <c r="K20" s="48"/>
      <c r="L20" s="53"/>
      <c r="M20" s="53"/>
      <c r="N20" s="53"/>
      <c r="O20" s="53"/>
      <c r="P20" s="53"/>
      <c r="Q20" s="53"/>
      <c r="R20" s="53"/>
      <c r="S20" s="53"/>
      <c r="T20" s="53"/>
    </row>
    <row r="21" spans="1:20" ht="15.75" customHeight="1">
      <c r="A21" s="71">
        <f>+A20+1</f>
        <v>46186</v>
      </c>
      <c r="B21" s="478"/>
      <c r="C21" s="169"/>
      <c r="D21" s="169"/>
      <c r="E21" s="169"/>
      <c r="F21" s="174">
        <f t="shared" si="4"/>
        <v>0</v>
      </c>
      <c r="G21" s="169">
        <v>0</v>
      </c>
      <c r="H21" s="175"/>
      <c r="I21" s="443" t="e">
        <f t="shared" si="5"/>
        <v>#REF!</v>
      </c>
      <c r="J21" s="176" t="e">
        <f t="shared" ref="J21:J26" si="6">SUM(H21)*I21</f>
        <v>#REF!</v>
      </c>
      <c r="K21" s="48"/>
      <c r="L21" s="39"/>
      <c r="M21" s="39"/>
      <c r="N21" s="39"/>
      <c r="O21" s="39"/>
      <c r="P21" s="39"/>
      <c r="Q21" s="39"/>
      <c r="R21" s="39"/>
      <c r="S21" s="39"/>
      <c r="T21" s="39"/>
    </row>
    <row r="22" spans="1:20" ht="15.75" customHeight="1">
      <c r="A22" s="71">
        <f t="shared" ref="A22:A26" si="7">+A21+1</f>
        <v>46187</v>
      </c>
      <c r="B22" s="478"/>
      <c r="C22" s="169"/>
      <c r="D22" s="169"/>
      <c r="E22" s="169"/>
      <c r="F22" s="174">
        <f t="shared" si="4"/>
        <v>0</v>
      </c>
      <c r="G22" s="169">
        <v>0</v>
      </c>
      <c r="H22" s="175"/>
      <c r="I22" s="443" t="e">
        <f t="shared" si="5"/>
        <v>#REF!</v>
      </c>
      <c r="J22" s="176" t="e">
        <f t="shared" si="6"/>
        <v>#REF!</v>
      </c>
      <c r="K22" s="48"/>
      <c r="L22" s="39"/>
      <c r="M22" s="39"/>
      <c r="N22" s="39"/>
      <c r="O22" s="39"/>
      <c r="P22" s="39"/>
      <c r="Q22" s="39"/>
      <c r="R22" s="39"/>
      <c r="S22" s="39"/>
      <c r="T22" s="39"/>
    </row>
    <row r="23" spans="1:20" ht="15.75" customHeight="1">
      <c r="A23" s="71">
        <f t="shared" si="7"/>
        <v>46188</v>
      </c>
      <c r="B23" s="478"/>
      <c r="C23" s="169"/>
      <c r="D23" s="169"/>
      <c r="E23" s="169"/>
      <c r="F23" s="174">
        <f t="shared" si="4"/>
        <v>0</v>
      </c>
      <c r="G23" s="169">
        <v>0</v>
      </c>
      <c r="H23" s="175"/>
      <c r="I23" s="443" t="e">
        <f t="shared" si="5"/>
        <v>#REF!</v>
      </c>
      <c r="J23" s="176" t="e">
        <f t="shared" si="6"/>
        <v>#REF!</v>
      </c>
      <c r="K23" s="48"/>
      <c r="L23" s="39"/>
      <c r="M23" s="39"/>
      <c r="N23" s="39"/>
      <c r="O23" s="39"/>
      <c r="P23" s="39"/>
      <c r="Q23" s="39"/>
      <c r="R23" s="39"/>
      <c r="S23" s="39"/>
      <c r="T23" s="39"/>
    </row>
    <row r="24" spans="1:20" ht="15.75" customHeight="1">
      <c r="A24" s="71">
        <f t="shared" si="7"/>
        <v>46189</v>
      </c>
      <c r="B24" s="478"/>
      <c r="C24" s="169"/>
      <c r="D24" s="169"/>
      <c r="E24" s="169"/>
      <c r="F24" s="174">
        <f t="shared" si="4"/>
        <v>0</v>
      </c>
      <c r="G24" s="169">
        <v>0</v>
      </c>
      <c r="H24" s="175"/>
      <c r="I24" s="443" t="e">
        <f t="shared" si="5"/>
        <v>#REF!</v>
      </c>
      <c r="J24" s="176" t="e">
        <f t="shared" si="6"/>
        <v>#REF!</v>
      </c>
      <c r="K24" s="48"/>
      <c r="L24" s="39"/>
      <c r="M24" s="39"/>
      <c r="N24" s="39"/>
      <c r="O24" s="39"/>
      <c r="P24" s="39"/>
      <c r="Q24" s="39"/>
      <c r="R24" s="39"/>
      <c r="S24" s="39"/>
      <c r="T24" s="39"/>
    </row>
    <row r="25" spans="1:20" ht="15.75" customHeight="1">
      <c r="A25" s="71">
        <f t="shared" si="7"/>
        <v>46190</v>
      </c>
      <c r="B25" s="478"/>
      <c r="C25" s="169"/>
      <c r="D25" s="169"/>
      <c r="E25" s="169"/>
      <c r="F25" s="174">
        <f t="shared" si="4"/>
        <v>0</v>
      </c>
      <c r="G25" s="169">
        <v>0</v>
      </c>
      <c r="H25" s="175"/>
      <c r="I25" s="443" t="e">
        <f t="shared" si="5"/>
        <v>#REF!</v>
      </c>
      <c r="J25" s="176" t="e">
        <f t="shared" si="6"/>
        <v>#REF!</v>
      </c>
      <c r="K25" s="48"/>
      <c r="L25" s="39"/>
      <c r="M25" s="39"/>
      <c r="N25" s="39"/>
      <c r="O25" s="39"/>
      <c r="P25" s="39"/>
      <c r="Q25" s="39"/>
      <c r="R25" s="39"/>
      <c r="S25" s="39"/>
      <c r="T25" s="39"/>
    </row>
    <row r="26" spans="1:20" ht="15.75" customHeight="1" thickBot="1">
      <c r="A26" s="185">
        <f t="shared" si="7"/>
        <v>46191</v>
      </c>
      <c r="B26" s="479"/>
      <c r="C26" s="177"/>
      <c r="D26" s="177"/>
      <c r="E26" s="177"/>
      <c r="F26" s="178">
        <f t="shared" si="4"/>
        <v>0</v>
      </c>
      <c r="G26" s="177">
        <v>0</v>
      </c>
      <c r="H26" s="179"/>
      <c r="I26" s="443" t="e">
        <f t="shared" si="5"/>
        <v>#REF!</v>
      </c>
      <c r="J26" s="180" t="e">
        <f t="shared" si="6"/>
        <v>#REF!</v>
      </c>
      <c r="K26" s="48"/>
      <c r="L26" s="39"/>
      <c r="M26" s="39"/>
      <c r="N26" s="39"/>
      <c r="O26" s="39"/>
      <c r="P26" s="39"/>
      <c r="Q26" s="39"/>
      <c r="R26" s="39"/>
      <c r="S26" s="39"/>
      <c r="T26" s="39"/>
    </row>
    <row r="27" spans="1:20" ht="27" customHeight="1">
      <c r="A27" s="70" t="s">
        <v>257</v>
      </c>
      <c r="B27" s="1268"/>
      <c r="C27" s="1268"/>
      <c r="D27" s="1268"/>
      <c r="E27" s="1268"/>
      <c r="F27" s="1268"/>
      <c r="G27" s="1268"/>
      <c r="H27" s="1268"/>
      <c r="I27" s="1268"/>
      <c r="J27" s="1269"/>
      <c r="K27" s="48"/>
      <c r="L27" s="39"/>
      <c r="M27" s="39"/>
      <c r="N27" s="39"/>
      <c r="O27" s="39"/>
      <c r="P27" s="39"/>
      <c r="Q27" s="39"/>
      <c r="R27" s="39"/>
      <c r="S27" s="39"/>
      <c r="T27" s="39"/>
    </row>
    <row r="28" spans="1:20" ht="15.75" customHeight="1">
      <c r="A28" s="71">
        <f>A12</f>
        <v>46185</v>
      </c>
      <c r="B28" s="477"/>
      <c r="C28" s="171"/>
      <c r="D28" s="171"/>
      <c r="E28" s="171"/>
      <c r="F28" s="170">
        <f t="shared" ref="F28:F34" si="8">SUM(C28:E28)</f>
        <v>0</v>
      </c>
      <c r="G28" s="171"/>
      <c r="H28" s="172"/>
      <c r="I28" s="443" t="e">
        <f t="shared" ref="I28:I34" si="9">$N$14</f>
        <v>#REF!</v>
      </c>
      <c r="J28" s="173" t="e">
        <f>SUM(H28)*I28</f>
        <v>#REF!</v>
      </c>
      <c r="K28" s="48"/>
      <c r="L28" s="39"/>
      <c r="M28" s="39"/>
      <c r="N28" s="39"/>
      <c r="O28" s="39"/>
      <c r="P28" s="39"/>
      <c r="Q28" s="39"/>
      <c r="R28" s="39"/>
      <c r="S28" s="39"/>
      <c r="T28" s="39"/>
    </row>
    <row r="29" spans="1:20" ht="15.75" customHeight="1">
      <c r="A29" s="71">
        <f>+A28+1</f>
        <v>46186</v>
      </c>
      <c r="B29" s="478"/>
      <c r="C29" s="169"/>
      <c r="D29" s="169"/>
      <c r="E29" s="169"/>
      <c r="F29" s="174">
        <f t="shared" si="8"/>
        <v>0</v>
      </c>
      <c r="G29" s="169"/>
      <c r="H29" s="175"/>
      <c r="I29" s="443" t="e">
        <f t="shared" si="9"/>
        <v>#REF!</v>
      </c>
      <c r="J29" s="176" t="e">
        <f t="shared" ref="J29:J34" si="10">SUM(H29)*I29</f>
        <v>#REF!</v>
      </c>
      <c r="K29" s="48"/>
      <c r="L29" s="39"/>
      <c r="M29" s="39"/>
      <c r="N29" s="39"/>
      <c r="O29" s="39"/>
      <c r="P29" s="39"/>
      <c r="Q29" s="39"/>
      <c r="R29" s="39"/>
      <c r="S29" s="39"/>
      <c r="T29" s="39"/>
    </row>
    <row r="30" spans="1:20" ht="15.75" customHeight="1">
      <c r="A30" s="71">
        <f t="shared" ref="A30:A34" si="11">+A29+1</f>
        <v>46187</v>
      </c>
      <c r="B30" s="478"/>
      <c r="C30" s="169"/>
      <c r="D30" s="169"/>
      <c r="E30" s="169"/>
      <c r="F30" s="174">
        <f t="shared" si="8"/>
        <v>0</v>
      </c>
      <c r="G30" s="169"/>
      <c r="H30" s="175"/>
      <c r="I30" s="443" t="e">
        <f t="shared" si="9"/>
        <v>#REF!</v>
      </c>
      <c r="J30" s="176" t="e">
        <f t="shared" si="10"/>
        <v>#REF!</v>
      </c>
      <c r="K30" s="48"/>
      <c r="L30" s="39"/>
      <c r="M30" s="39"/>
      <c r="N30" s="39"/>
      <c r="O30" s="39"/>
      <c r="P30" s="39"/>
      <c r="Q30" s="39"/>
      <c r="R30" s="39"/>
      <c r="S30" s="39"/>
      <c r="T30" s="39"/>
    </row>
    <row r="31" spans="1:20" ht="15.75" customHeight="1">
      <c r="A31" s="71">
        <f t="shared" si="11"/>
        <v>46188</v>
      </c>
      <c r="B31" s="478"/>
      <c r="C31" s="169"/>
      <c r="D31" s="169"/>
      <c r="E31" s="169"/>
      <c r="F31" s="174">
        <f t="shared" si="8"/>
        <v>0</v>
      </c>
      <c r="G31" s="169">
        <v>0</v>
      </c>
      <c r="H31" s="175"/>
      <c r="I31" s="443" t="e">
        <f t="shared" si="9"/>
        <v>#REF!</v>
      </c>
      <c r="J31" s="176" t="e">
        <f t="shared" si="10"/>
        <v>#REF!</v>
      </c>
      <c r="K31" s="48"/>
      <c r="L31" s="39"/>
      <c r="M31" s="39"/>
      <c r="N31" s="39"/>
      <c r="O31" s="39"/>
      <c r="P31" s="39"/>
      <c r="Q31" s="39"/>
      <c r="R31" s="39"/>
      <c r="S31" s="39"/>
      <c r="T31" s="39"/>
    </row>
    <row r="32" spans="1:20" ht="15.75" customHeight="1">
      <c r="A32" s="71">
        <f t="shared" si="11"/>
        <v>46189</v>
      </c>
      <c r="B32" s="478"/>
      <c r="C32" s="169"/>
      <c r="D32" s="169"/>
      <c r="E32" s="169"/>
      <c r="F32" s="174">
        <f t="shared" si="8"/>
        <v>0</v>
      </c>
      <c r="G32" s="169">
        <v>0</v>
      </c>
      <c r="H32" s="175"/>
      <c r="I32" s="443" t="e">
        <f t="shared" si="9"/>
        <v>#REF!</v>
      </c>
      <c r="J32" s="176" t="e">
        <f t="shared" si="10"/>
        <v>#REF!</v>
      </c>
      <c r="K32" s="48"/>
      <c r="L32" s="39"/>
      <c r="M32" s="39"/>
      <c r="N32" s="39"/>
      <c r="O32" s="39"/>
      <c r="P32" s="39"/>
      <c r="Q32" s="39"/>
      <c r="R32" s="39"/>
      <c r="S32" s="39"/>
      <c r="T32" s="39"/>
    </row>
    <row r="33" spans="1:20" ht="15.75" customHeight="1">
      <c r="A33" s="71">
        <f t="shared" si="11"/>
        <v>46190</v>
      </c>
      <c r="B33" s="478"/>
      <c r="C33" s="169"/>
      <c r="D33" s="169"/>
      <c r="E33" s="169"/>
      <c r="F33" s="174">
        <f t="shared" si="8"/>
        <v>0</v>
      </c>
      <c r="G33" s="169">
        <v>0</v>
      </c>
      <c r="H33" s="175"/>
      <c r="I33" s="443" t="e">
        <f t="shared" si="9"/>
        <v>#REF!</v>
      </c>
      <c r="J33" s="176" t="e">
        <f t="shared" si="10"/>
        <v>#REF!</v>
      </c>
      <c r="K33" s="48"/>
      <c r="L33" s="39"/>
      <c r="M33" s="39"/>
      <c r="N33" s="39"/>
      <c r="O33" s="39"/>
      <c r="P33" s="39"/>
      <c r="Q33" s="39"/>
      <c r="R33" s="39"/>
      <c r="S33" s="39"/>
      <c r="T33" s="39"/>
    </row>
    <row r="34" spans="1:20" ht="15.75" customHeight="1" thickBot="1">
      <c r="A34" s="185">
        <f t="shared" si="11"/>
        <v>46191</v>
      </c>
      <c r="B34" s="479"/>
      <c r="C34" s="177"/>
      <c r="D34" s="177"/>
      <c r="E34" s="177"/>
      <c r="F34" s="178">
        <f t="shared" si="8"/>
        <v>0</v>
      </c>
      <c r="G34" s="177">
        <v>0</v>
      </c>
      <c r="H34" s="179"/>
      <c r="I34" s="443" t="e">
        <f t="shared" si="9"/>
        <v>#REF!</v>
      </c>
      <c r="J34" s="180" t="e">
        <f t="shared" si="10"/>
        <v>#REF!</v>
      </c>
      <c r="K34" s="39"/>
      <c r="L34" s="39"/>
      <c r="M34" s="39"/>
      <c r="N34" s="39"/>
      <c r="O34" s="39"/>
      <c r="P34" s="39"/>
      <c r="Q34" s="39"/>
      <c r="R34" s="39"/>
      <c r="S34" s="39"/>
      <c r="T34" s="39"/>
    </row>
    <row r="35" spans="1:20" ht="27" customHeight="1">
      <c r="A35" s="70" t="s">
        <v>257</v>
      </c>
      <c r="B35" s="1268"/>
      <c r="C35" s="1268"/>
      <c r="D35" s="1268"/>
      <c r="E35" s="1268"/>
      <c r="F35" s="1268"/>
      <c r="G35" s="1268"/>
      <c r="H35" s="1268"/>
      <c r="I35" s="1268"/>
      <c r="J35" s="1269"/>
      <c r="K35" s="39"/>
      <c r="L35" s="39"/>
      <c r="M35" s="39"/>
      <c r="N35" s="39"/>
      <c r="O35" s="39"/>
      <c r="P35" s="39"/>
      <c r="Q35" s="39"/>
      <c r="R35" s="39"/>
      <c r="S35" s="39"/>
      <c r="T35" s="39"/>
    </row>
    <row r="36" spans="1:20" ht="15.75" customHeight="1">
      <c r="A36" s="71">
        <f>A12</f>
        <v>46185</v>
      </c>
      <c r="B36" s="477"/>
      <c r="C36" s="171"/>
      <c r="D36" s="171"/>
      <c r="E36" s="171"/>
      <c r="F36" s="170">
        <f t="shared" ref="F36:F42" si="12">SUM(C36:E36)</f>
        <v>0</v>
      </c>
      <c r="G36" s="171">
        <v>0</v>
      </c>
      <c r="H36" s="172"/>
      <c r="I36" s="443" t="e">
        <f t="shared" ref="I36:I42" si="13">$N$14</f>
        <v>#REF!</v>
      </c>
      <c r="J36" s="173" t="e">
        <f>SUM(H36)*I36</f>
        <v>#REF!</v>
      </c>
      <c r="K36" s="39"/>
      <c r="L36" s="39"/>
      <c r="M36" s="39"/>
      <c r="N36" s="39"/>
      <c r="O36" s="39"/>
      <c r="P36" s="39"/>
      <c r="Q36" s="39"/>
      <c r="R36" s="39"/>
      <c r="S36" s="39"/>
      <c r="T36" s="39"/>
    </row>
    <row r="37" spans="1:20" ht="15.75" customHeight="1">
      <c r="A37" s="72">
        <f>+A36+1</f>
        <v>46186</v>
      </c>
      <c r="B37" s="478"/>
      <c r="C37" s="169"/>
      <c r="D37" s="169"/>
      <c r="E37" s="169"/>
      <c r="F37" s="174">
        <f t="shared" si="12"/>
        <v>0</v>
      </c>
      <c r="G37" s="169">
        <v>0</v>
      </c>
      <c r="H37" s="175"/>
      <c r="I37" s="443" t="e">
        <f t="shared" si="13"/>
        <v>#REF!</v>
      </c>
      <c r="J37" s="176" t="e">
        <f t="shared" ref="J37:J42" si="14">SUM(H37)*I37</f>
        <v>#REF!</v>
      </c>
      <c r="K37" s="39"/>
      <c r="L37" s="39"/>
      <c r="M37" s="39"/>
      <c r="N37" s="39"/>
      <c r="O37" s="39"/>
      <c r="P37" s="39"/>
      <c r="Q37" s="39"/>
      <c r="R37" s="39"/>
      <c r="S37" s="39"/>
      <c r="T37" s="39"/>
    </row>
    <row r="38" spans="1:20" ht="15.75" customHeight="1">
      <c r="A38" s="72">
        <f t="shared" ref="A38:A42" si="15">+A37+1</f>
        <v>46187</v>
      </c>
      <c r="B38" s="478"/>
      <c r="C38" s="169"/>
      <c r="D38" s="169"/>
      <c r="E38" s="169"/>
      <c r="F38" s="174">
        <f t="shared" si="12"/>
        <v>0</v>
      </c>
      <c r="G38" s="169">
        <v>0</v>
      </c>
      <c r="H38" s="175"/>
      <c r="I38" s="443" t="e">
        <f t="shared" si="13"/>
        <v>#REF!</v>
      </c>
      <c r="J38" s="176" t="e">
        <f t="shared" si="14"/>
        <v>#REF!</v>
      </c>
      <c r="K38" s="39"/>
      <c r="L38" s="39"/>
      <c r="M38" s="39"/>
      <c r="N38" s="39"/>
      <c r="O38" s="39"/>
      <c r="P38" s="39"/>
      <c r="Q38" s="39"/>
      <c r="R38" s="39"/>
      <c r="S38" s="39"/>
      <c r="T38" s="39"/>
    </row>
    <row r="39" spans="1:20" ht="15.75" customHeight="1">
      <c r="A39" s="72">
        <f t="shared" si="15"/>
        <v>46188</v>
      </c>
      <c r="B39" s="478"/>
      <c r="C39" s="169"/>
      <c r="D39" s="169"/>
      <c r="E39" s="169"/>
      <c r="F39" s="174">
        <f t="shared" si="12"/>
        <v>0</v>
      </c>
      <c r="G39" s="169">
        <v>0</v>
      </c>
      <c r="H39" s="175"/>
      <c r="I39" s="443" t="e">
        <f t="shared" si="13"/>
        <v>#REF!</v>
      </c>
      <c r="J39" s="176" t="e">
        <f t="shared" si="14"/>
        <v>#REF!</v>
      </c>
      <c r="K39" s="39"/>
      <c r="L39" s="39"/>
      <c r="M39" s="39"/>
      <c r="N39" s="39"/>
      <c r="O39" s="39"/>
      <c r="P39" s="39"/>
      <c r="Q39" s="39"/>
      <c r="R39" s="39"/>
      <c r="S39" s="39"/>
      <c r="T39" s="39"/>
    </row>
    <row r="40" spans="1:20" ht="15.75" customHeight="1">
      <c r="A40" s="72">
        <f t="shared" si="15"/>
        <v>46189</v>
      </c>
      <c r="B40" s="478"/>
      <c r="C40" s="169"/>
      <c r="D40" s="169"/>
      <c r="E40" s="169"/>
      <c r="F40" s="174">
        <f t="shared" si="12"/>
        <v>0</v>
      </c>
      <c r="G40" s="169">
        <v>0</v>
      </c>
      <c r="H40" s="175"/>
      <c r="I40" s="443" t="e">
        <f t="shared" si="13"/>
        <v>#REF!</v>
      </c>
      <c r="J40" s="176" t="e">
        <f t="shared" si="14"/>
        <v>#REF!</v>
      </c>
      <c r="K40" s="39"/>
      <c r="L40" s="39"/>
      <c r="M40" s="39"/>
      <c r="N40" s="39"/>
      <c r="O40" s="39"/>
      <c r="P40" s="39"/>
      <c r="Q40" s="39"/>
      <c r="R40" s="39"/>
      <c r="S40" s="39"/>
      <c r="T40" s="39"/>
    </row>
    <row r="41" spans="1:20" ht="15.75" customHeight="1">
      <c r="A41" s="72">
        <f t="shared" si="15"/>
        <v>46190</v>
      </c>
      <c r="B41" s="478"/>
      <c r="C41" s="169"/>
      <c r="D41" s="169"/>
      <c r="E41" s="169"/>
      <c r="F41" s="174">
        <f t="shared" si="12"/>
        <v>0</v>
      </c>
      <c r="G41" s="169">
        <v>0</v>
      </c>
      <c r="H41" s="175"/>
      <c r="I41" s="443" t="e">
        <f t="shared" si="13"/>
        <v>#REF!</v>
      </c>
      <c r="J41" s="176" t="e">
        <f t="shared" si="14"/>
        <v>#REF!</v>
      </c>
      <c r="K41" s="39"/>
      <c r="L41" s="39"/>
      <c r="M41" s="39"/>
      <c r="N41" s="39"/>
      <c r="O41" s="39"/>
      <c r="P41" s="39"/>
      <c r="Q41" s="39"/>
      <c r="R41" s="39"/>
      <c r="S41" s="39"/>
      <c r="T41" s="39"/>
    </row>
    <row r="42" spans="1:20" ht="15.75" customHeight="1" thickBot="1">
      <c r="A42" s="186">
        <f t="shared" si="15"/>
        <v>46191</v>
      </c>
      <c r="B42" s="479"/>
      <c r="C42" s="177"/>
      <c r="D42" s="177"/>
      <c r="E42" s="177"/>
      <c r="F42" s="178">
        <f t="shared" si="12"/>
        <v>0</v>
      </c>
      <c r="G42" s="177">
        <v>0</v>
      </c>
      <c r="H42" s="179"/>
      <c r="I42" s="443" t="e">
        <f t="shared" si="13"/>
        <v>#REF!</v>
      </c>
      <c r="J42" s="180" t="e">
        <f t="shared" si="14"/>
        <v>#REF!</v>
      </c>
      <c r="K42" s="39"/>
      <c r="L42" s="39"/>
      <c r="M42" s="39"/>
      <c r="N42" s="39"/>
      <c r="O42" s="39"/>
      <c r="P42" s="39"/>
      <c r="Q42" s="39"/>
      <c r="R42" s="39"/>
      <c r="S42" s="39"/>
      <c r="T42" s="39"/>
    </row>
    <row r="43" spans="1:20" ht="15.75" customHeight="1" thickBot="1">
      <c r="A43" s="201"/>
      <c r="B43" s="73"/>
      <c r="C43" s="74"/>
      <c r="D43" s="74"/>
      <c r="E43" s="74"/>
      <c r="F43" s="75"/>
      <c r="G43" s="74"/>
      <c r="H43" s="74"/>
      <c r="I43" s="76"/>
      <c r="J43" s="202"/>
      <c r="K43" s="77"/>
      <c r="L43" s="77"/>
      <c r="M43" s="77"/>
      <c r="N43" s="77"/>
      <c r="O43" s="77"/>
      <c r="P43" s="77"/>
      <c r="Q43" s="77"/>
      <c r="R43" s="77"/>
      <c r="S43" s="77"/>
      <c r="T43" s="77"/>
    </row>
    <row r="44" spans="1:20" ht="21.65" customHeight="1" thickBot="1">
      <c r="A44" s="1292" t="s">
        <v>260</v>
      </c>
      <c r="B44" s="1293"/>
      <c r="C44" s="1293"/>
      <c r="D44" s="1293"/>
      <c r="E44" s="1293"/>
      <c r="F44" s="181">
        <f>SUM(F12:F42)</f>
        <v>0</v>
      </c>
      <c r="G44" s="182">
        <f>SUM(G12:G42)</f>
        <v>0</v>
      </c>
      <c r="H44" s="183">
        <f>SUM(H12:H42)</f>
        <v>0</v>
      </c>
      <c r="I44" s="182"/>
      <c r="J44" s="203" t="e">
        <f>SUM(J12:J42)</f>
        <v>#REF!</v>
      </c>
      <c r="K44" s="39"/>
      <c r="L44" s="39"/>
      <c r="M44" s="39"/>
      <c r="N44" s="39"/>
      <c r="O44" s="39"/>
      <c r="P44" s="39"/>
      <c r="Q44" s="39"/>
      <c r="R44" s="39"/>
      <c r="S44" s="39"/>
      <c r="T44" s="39"/>
    </row>
    <row r="45" spans="1:20" ht="15.75" customHeight="1" thickBot="1">
      <c r="A45" s="204"/>
      <c r="B45" s="78"/>
      <c r="C45" s="78"/>
      <c r="D45" s="78"/>
      <c r="E45" s="78"/>
      <c r="F45" s="78"/>
      <c r="G45" s="78"/>
      <c r="H45" s="78"/>
      <c r="I45" s="78"/>
      <c r="J45" s="205"/>
      <c r="K45" s="39"/>
      <c r="L45" s="39"/>
      <c r="M45" s="39"/>
      <c r="N45" s="39"/>
      <c r="O45" s="39"/>
      <c r="P45" s="39"/>
      <c r="Q45" s="39"/>
      <c r="R45" s="39"/>
      <c r="S45" s="39"/>
      <c r="T45" s="39"/>
    </row>
    <row r="46" spans="1:20" ht="15.75" customHeight="1" thickBot="1">
      <c r="A46" s="206"/>
      <c r="B46" s="79" t="s">
        <v>20</v>
      </c>
      <c r="C46" s="80" t="s">
        <v>261</v>
      </c>
      <c r="D46" s="80"/>
      <c r="E46" s="80"/>
      <c r="F46" s="80"/>
      <c r="G46" s="81"/>
      <c r="H46" s="81"/>
      <c r="I46" s="80" t="s">
        <v>262</v>
      </c>
      <c r="J46" s="207"/>
      <c r="K46" s="39"/>
      <c r="L46" s="39"/>
      <c r="M46" s="39"/>
      <c r="N46" s="39"/>
      <c r="O46" s="39"/>
      <c r="P46" s="39"/>
      <c r="Q46" s="39"/>
      <c r="R46" s="39"/>
      <c r="S46" s="39"/>
      <c r="T46" s="39"/>
    </row>
    <row r="47" spans="1:20" ht="15.75" customHeight="1">
      <c r="A47" s="82" t="s">
        <v>263</v>
      </c>
      <c r="B47" s="7"/>
      <c r="C47" s="1294"/>
      <c r="D47" s="1295"/>
      <c r="E47" s="1295"/>
      <c r="F47" s="1295"/>
      <c r="G47" s="1295"/>
      <c r="H47" s="1296"/>
      <c r="I47" s="4"/>
      <c r="J47" s="18">
        <v>0</v>
      </c>
      <c r="K47" s="39"/>
      <c r="L47" s="39"/>
      <c r="M47" s="39"/>
      <c r="N47" s="39"/>
      <c r="O47" s="39"/>
      <c r="P47" s="39"/>
      <c r="Q47" s="39"/>
      <c r="R47" s="39"/>
      <c r="S47" s="39"/>
      <c r="T47" s="39"/>
    </row>
    <row r="48" spans="1:20" ht="15.75" customHeight="1">
      <c r="A48" s="83" t="s">
        <v>263</v>
      </c>
      <c r="B48" s="8"/>
      <c r="C48" s="1284"/>
      <c r="D48" s="1285"/>
      <c r="E48" s="1285"/>
      <c r="F48" s="1285"/>
      <c r="G48" s="1285"/>
      <c r="H48" s="1286"/>
      <c r="I48" s="5"/>
      <c r="J48" s="18">
        <v>0</v>
      </c>
      <c r="K48" s="39"/>
      <c r="L48" s="39"/>
      <c r="M48" s="39"/>
      <c r="N48" s="39"/>
      <c r="O48" s="39"/>
      <c r="P48" s="39"/>
      <c r="Q48" s="39"/>
      <c r="R48" s="39"/>
      <c r="S48" s="39"/>
      <c r="T48" s="39"/>
    </row>
    <row r="49" spans="1:20" ht="15.75" customHeight="1">
      <c r="A49" s="83" t="s">
        <v>263</v>
      </c>
      <c r="B49" s="8"/>
      <c r="C49" s="1284"/>
      <c r="D49" s="1285"/>
      <c r="E49" s="1285"/>
      <c r="F49" s="1285"/>
      <c r="G49" s="1285"/>
      <c r="H49" s="1286"/>
      <c r="I49" s="5"/>
      <c r="J49" s="18">
        <v>0</v>
      </c>
      <c r="K49" s="39"/>
      <c r="L49" s="39"/>
      <c r="M49" s="39"/>
      <c r="N49" s="39"/>
      <c r="O49" s="39"/>
      <c r="P49" s="39"/>
      <c r="Q49" s="39"/>
      <c r="R49" s="39"/>
      <c r="S49" s="39"/>
      <c r="T49" s="39"/>
    </row>
    <row r="50" spans="1:20" ht="15.75" customHeight="1">
      <c r="A50" s="83" t="s">
        <v>263</v>
      </c>
      <c r="B50" s="8"/>
      <c r="C50" s="1284"/>
      <c r="D50" s="1285"/>
      <c r="E50" s="1285"/>
      <c r="F50" s="1285"/>
      <c r="G50" s="1285"/>
      <c r="H50" s="1286"/>
      <c r="I50" s="5"/>
      <c r="J50" s="18">
        <v>0</v>
      </c>
      <c r="K50" s="39"/>
      <c r="L50" s="39"/>
      <c r="M50" s="39"/>
      <c r="N50" s="39"/>
      <c r="O50" s="39"/>
      <c r="P50" s="39"/>
      <c r="Q50" s="39"/>
      <c r="R50" s="39"/>
      <c r="S50" s="39"/>
      <c r="T50" s="39"/>
    </row>
    <row r="51" spans="1:20" ht="15.75" customHeight="1">
      <c r="A51" s="83" t="s">
        <v>263</v>
      </c>
      <c r="B51" s="8"/>
      <c r="C51" s="1284"/>
      <c r="D51" s="1285"/>
      <c r="E51" s="1285"/>
      <c r="F51" s="1285"/>
      <c r="G51" s="1285"/>
      <c r="H51" s="1286"/>
      <c r="I51" s="5"/>
      <c r="J51" s="18">
        <v>0</v>
      </c>
      <c r="K51" s="39"/>
      <c r="L51" s="39"/>
      <c r="M51" s="39"/>
      <c r="N51" s="39"/>
      <c r="O51" s="39"/>
      <c r="P51" s="39"/>
      <c r="Q51" s="39"/>
      <c r="R51" s="39"/>
      <c r="S51" s="39"/>
      <c r="T51" s="39"/>
    </row>
    <row r="52" spans="1:20" ht="15.75" customHeight="1" thickBot="1">
      <c r="A52" s="83" t="s">
        <v>263</v>
      </c>
      <c r="B52" s="8"/>
      <c r="C52" s="1297"/>
      <c r="D52" s="1298"/>
      <c r="E52" s="1298"/>
      <c r="F52" s="1298"/>
      <c r="G52" s="1298"/>
      <c r="H52" s="1299"/>
      <c r="I52" s="6"/>
      <c r="J52" s="18">
        <v>0</v>
      </c>
      <c r="K52" s="39"/>
      <c r="L52" s="39"/>
      <c r="M52" s="39"/>
      <c r="N52" s="39"/>
      <c r="O52" s="39"/>
      <c r="P52" s="39"/>
      <c r="Q52" s="39"/>
      <c r="R52" s="39"/>
      <c r="S52" s="39"/>
      <c r="T52" s="39"/>
    </row>
    <row r="53" spans="1:20" ht="17.5" customHeight="1" thickBot="1">
      <c r="A53" s="1300" t="s">
        <v>264</v>
      </c>
      <c r="B53" s="1301"/>
      <c r="C53" s="1301"/>
      <c r="D53" s="1301"/>
      <c r="E53" s="1301"/>
      <c r="F53" s="1301"/>
      <c r="G53" s="1301"/>
      <c r="H53" s="1301"/>
      <c r="I53" s="1302"/>
      <c r="J53" s="208">
        <f>SUM(J47:J52)</f>
        <v>0</v>
      </c>
      <c r="K53" s="39"/>
      <c r="L53" s="39"/>
      <c r="M53" s="39"/>
      <c r="N53" s="39"/>
      <c r="O53" s="39"/>
      <c r="P53" s="39"/>
      <c r="Q53" s="39"/>
      <c r="R53" s="39"/>
      <c r="S53" s="39"/>
      <c r="T53" s="39"/>
    </row>
    <row r="54" spans="1:20" ht="10.4" customHeight="1" thickBot="1">
      <c r="A54" s="204"/>
      <c r="B54" s="78"/>
      <c r="C54" s="78"/>
      <c r="D54" s="78"/>
      <c r="E54" s="78"/>
      <c r="F54" s="78"/>
      <c r="G54" s="78"/>
      <c r="H54" s="78"/>
      <c r="I54" s="78"/>
      <c r="J54" s="205"/>
      <c r="K54" s="39"/>
      <c r="L54" s="39"/>
      <c r="M54" s="39"/>
      <c r="N54" s="39"/>
      <c r="O54" s="39"/>
      <c r="P54" s="39"/>
      <c r="Q54" s="39"/>
      <c r="R54" s="39"/>
      <c r="S54" s="39"/>
      <c r="T54" s="39"/>
    </row>
    <row r="55" spans="1:20" ht="30" customHeight="1">
      <c r="A55" s="1303" t="s">
        <v>265</v>
      </c>
      <c r="B55" s="1304"/>
      <c r="C55" s="1304"/>
      <c r="D55" s="1304"/>
      <c r="E55" s="1304"/>
      <c r="F55" s="1304"/>
      <c r="G55" s="1304"/>
      <c r="H55" s="1304"/>
      <c r="I55" s="1304"/>
      <c r="J55" s="1305"/>
      <c r="K55" s="39"/>
      <c r="L55" s="39"/>
      <c r="M55" s="39"/>
      <c r="N55" s="39"/>
      <c r="O55" s="39"/>
      <c r="P55" s="39"/>
      <c r="Q55" s="39"/>
      <c r="R55" s="39"/>
      <c r="S55" s="39"/>
      <c r="T55" s="39"/>
    </row>
    <row r="56" spans="1:20" ht="45.65" customHeight="1">
      <c r="A56" s="1155"/>
      <c r="B56" s="1306"/>
      <c r="C56" s="1306"/>
      <c r="D56" s="1306"/>
      <c r="E56" s="1306"/>
      <c r="F56" s="1307">
        <f>'1. BASIC INFO &amp; START PAGE'!$R$16</f>
        <v>0</v>
      </c>
      <c r="G56" s="1307"/>
      <c r="H56" s="1307"/>
      <c r="I56" s="1308">
        <f>'1. BASIC INFO &amp; START PAGE'!$AB$16</f>
        <v>46184</v>
      </c>
      <c r="J56" s="1309"/>
      <c r="K56" s="44"/>
      <c r="L56" s="44"/>
      <c r="M56" s="44"/>
      <c r="N56" s="44"/>
      <c r="O56" s="44"/>
      <c r="P56" s="44"/>
      <c r="Q56" s="44"/>
      <c r="R56" s="44"/>
      <c r="S56" s="44"/>
      <c r="T56" s="44"/>
    </row>
    <row r="57" spans="1:20" ht="15.75" customHeight="1">
      <c r="A57" s="1160" t="s">
        <v>141</v>
      </c>
      <c r="B57" s="1161"/>
      <c r="C57" s="1161"/>
      <c r="D57" s="1161"/>
      <c r="E57" s="1161"/>
      <c r="F57" s="1161" t="s">
        <v>142</v>
      </c>
      <c r="G57" s="1161"/>
      <c r="H57" s="1161"/>
      <c r="I57" s="1161" t="s">
        <v>20</v>
      </c>
      <c r="J57" s="1162"/>
      <c r="K57" s="39"/>
      <c r="L57" s="39"/>
      <c r="M57" s="39"/>
      <c r="N57" s="39"/>
      <c r="O57" s="39"/>
      <c r="P57" s="39"/>
      <c r="Q57" s="39"/>
      <c r="R57" s="39"/>
      <c r="S57" s="39"/>
      <c r="T57" s="39"/>
    </row>
  </sheetData>
  <sheetProtection algorithmName="SHA-512" hashValue="bZNBrkhofl7XCFbJTA0ZCzUK9rp+RUyVxa4CrHUmbojs0f7cQIyPoPkOz+BurdY4b+uc0DQ8U2hwHa5rmqEyMw==" saltValue="MwyyUvIYSoV0A155VeaMdw==" spinCount="100000" sheet="1" selectLockedCells="1"/>
  <mergeCells count="43">
    <mergeCell ref="A57:E57"/>
    <mergeCell ref="F57:H57"/>
    <mergeCell ref="I57:J57"/>
    <mergeCell ref="C50:H50"/>
    <mergeCell ref="C51:H51"/>
    <mergeCell ref="C52:H52"/>
    <mergeCell ref="A53:I53"/>
    <mergeCell ref="A55:J55"/>
    <mergeCell ref="A56:E56"/>
    <mergeCell ref="F56:H56"/>
    <mergeCell ref="I56:J56"/>
    <mergeCell ref="C49:H49"/>
    <mergeCell ref="F9:F10"/>
    <mergeCell ref="G9:G10"/>
    <mergeCell ref="H9:J9"/>
    <mergeCell ref="B11:J11"/>
    <mergeCell ref="B27:J27"/>
    <mergeCell ref="B35:J35"/>
    <mergeCell ref="A44:E44"/>
    <mergeCell ref="C47:H47"/>
    <mergeCell ref="C48:H48"/>
    <mergeCell ref="L14:M14"/>
    <mergeCell ref="B19:J19"/>
    <mergeCell ref="A5:J5"/>
    <mergeCell ref="H6:J6"/>
    <mergeCell ref="A7:G7"/>
    <mergeCell ref="A8:G8"/>
    <mergeCell ref="H8:J8"/>
    <mergeCell ref="A9:A10"/>
    <mergeCell ref="B9:B10"/>
    <mergeCell ref="C9:C10"/>
    <mergeCell ref="D9:D10"/>
    <mergeCell ref="E9:E10"/>
    <mergeCell ref="A1:J1"/>
    <mergeCell ref="L1:T12"/>
    <mergeCell ref="A2:E2"/>
    <mergeCell ref="F2:H2"/>
    <mergeCell ref="I2:J2"/>
    <mergeCell ref="A3:E3"/>
    <mergeCell ref="F3:H3"/>
    <mergeCell ref="I3:J3"/>
    <mergeCell ref="A4:G4"/>
    <mergeCell ref="H4:J4"/>
  </mergeCells>
  <pageMargins left="0.7" right="0.7" top="0.75" bottom="0.75" header="0.3" footer="0.3"/>
  <pageSetup scale="63" orientation="portrait" r:id="rId1"/>
  <colBreaks count="1" manualBreakCount="1">
    <brk id="10"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CFD0E-7669-614E-9615-5F0504F4DB55}">
  <sheetPr codeName="Sheet11">
    <tabColor indexed="23"/>
  </sheetPr>
  <dimension ref="A1:T57"/>
  <sheetViews>
    <sheetView showGridLines="0" topLeftCell="A24" zoomScale="110" zoomScaleNormal="110" workbookViewId="0">
      <selection activeCell="B23" sqref="B23"/>
    </sheetView>
  </sheetViews>
  <sheetFormatPr defaultColWidth="8.81640625" defaultRowHeight="12.5"/>
  <cols>
    <col min="2" max="2" width="10" bestFit="1" customWidth="1"/>
    <col min="3" max="5" width="13.1796875" customWidth="1"/>
    <col min="6" max="6" width="13.7265625" customWidth="1"/>
    <col min="7" max="7" width="23.1796875" customWidth="1"/>
    <col min="8" max="8" width="12.1796875" customWidth="1"/>
    <col min="10" max="10" width="29.81640625" customWidth="1"/>
    <col min="11" max="11" width="10.81640625" customWidth="1"/>
    <col min="12" max="12" width="12.81640625" customWidth="1"/>
  </cols>
  <sheetData>
    <row r="1" spans="1:20" ht="43.4" customHeight="1">
      <c r="A1" s="705" t="s">
        <v>248</v>
      </c>
      <c r="B1" s="705"/>
      <c r="C1" s="705"/>
      <c r="D1" s="705"/>
      <c r="E1" s="705"/>
      <c r="F1" s="705"/>
      <c r="G1" s="705"/>
      <c r="H1" s="705"/>
      <c r="I1" s="705"/>
      <c r="J1" s="705"/>
      <c r="K1" s="39"/>
      <c r="L1" s="1251" t="s">
        <v>249</v>
      </c>
      <c r="M1" s="1252"/>
      <c r="N1" s="1252"/>
      <c r="O1" s="1252"/>
      <c r="P1" s="1252"/>
      <c r="Q1" s="1252"/>
      <c r="R1" s="1252"/>
      <c r="S1" s="1252"/>
      <c r="T1" s="1252"/>
    </row>
    <row r="2" spans="1:20" ht="15.75" customHeight="1">
      <c r="A2" s="1253" t="s">
        <v>124</v>
      </c>
      <c r="B2" s="1254"/>
      <c r="C2" s="1254"/>
      <c r="D2" s="1254"/>
      <c r="E2" s="1255"/>
      <c r="F2" s="1256" t="s">
        <v>137</v>
      </c>
      <c r="G2" s="743"/>
      <c r="H2" s="744"/>
      <c r="I2" s="1256" t="s">
        <v>7</v>
      </c>
      <c r="J2" s="744"/>
      <c r="K2" s="43"/>
      <c r="L2" s="1252"/>
      <c r="M2" s="1252"/>
      <c r="N2" s="1252"/>
      <c r="O2" s="1252"/>
      <c r="P2" s="1252"/>
      <c r="Q2" s="1252"/>
      <c r="R2" s="1252"/>
      <c r="S2" s="1252"/>
      <c r="T2" s="1252"/>
    </row>
    <row r="3" spans="1:20" ht="15.75" customHeight="1">
      <c r="A3" s="1257" t="str">
        <f>'1. BASIC INFO &amp; START PAGE'!$A$8</f>
        <v xml:space="preserve">TX EMTF: </v>
      </c>
      <c r="B3" s="1258"/>
      <c r="C3" s="1258"/>
      <c r="D3" s="1258"/>
      <c r="E3" s="1259"/>
      <c r="F3" s="1260" t="str">
        <f>'1. BASIC INFO &amp; START PAGE'!$V$8</f>
        <v>26-0002 FIFA World Cup 2026</v>
      </c>
      <c r="G3" s="1260"/>
      <c r="H3" s="1261"/>
      <c r="I3" s="1262" t="str">
        <f>'1. BASIC INFO &amp; START PAGE'!$V$10</f>
        <v>Category B - Emergency Protective Measures</v>
      </c>
      <c r="J3" s="1263"/>
      <c r="K3" s="42"/>
      <c r="L3" s="1252"/>
      <c r="M3" s="1252"/>
      <c r="N3" s="1252"/>
      <c r="O3" s="1252"/>
      <c r="P3" s="1252"/>
      <c r="Q3" s="1252"/>
      <c r="R3" s="1252"/>
      <c r="S3" s="1252"/>
      <c r="T3" s="1252"/>
    </row>
    <row r="4" spans="1:20" ht="15.75" customHeight="1">
      <c r="A4" s="1064" t="s">
        <v>90</v>
      </c>
      <c r="B4" s="1264"/>
      <c r="C4" s="1264"/>
      <c r="D4" s="1264"/>
      <c r="E4" s="1264"/>
      <c r="F4" s="1264"/>
      <c r="G4" s="1265"/>
      <c r="H4" s="1256"/>
      <c r="I4" s="743"/>
      <c r="J4" s="744"/>
      <c r="K4" s="43"/>
      <c r="L4" s="1252"/>
      <c r="M4" s="1252"/>
      <c r="N4" s="1252"/>
      <c r="O4" s="1252"/>
      <c r="P4" s="1252"/>
      <c r="Q4" s="1252"/>
      <c r="R4" s="1252"/>
      <c r="S4" s="1252"/>
      <c r="T4" s="1252"/>
    </row>
    <row r="5" spans="1:20" ht="15.75" customHeight="1">
      <c r="A5" s="1257" t="str">
        <f>'1. BASIC INFO &amp; START PAGE'!$A$10</f>
        <v>TX EMTF Response and coordination for STAR: 00-344245</v>
      </c>
      <c r="B5" s="1258"/>
      <c r="C5" s="1258"/>
      <c r="D5" s="1258"/>
      <c r="E5" s="1258"/>
      <c r="F5" s="1258"/>
      <c r="G5" s="1258"/>
      <c r="H5" s="972"/>
      <c r="I5" s="972"/>
      <c r="J5" s="973"/>
      <c r="K5" s="42"/>
      <c r="L5" s="1252"/>
      <c r="M5" s="1252"/>
      <c r="N5" s="1252"/>
      <c r="O5" s="1252"/>
      <c r="P5" s="1252"/>
      <c r="Q5" s="1252"/>
      <c r="R5" s="1252"/>
      <c r="S5" s="1252"/>
      <c r="T5" s="1252"/>
    </row>
    <row r="6" spans="1:20" ht="15.75" customHeight="1">
      <c r="A6" s="67" t="s">
        <v>13</v>
      </c>
      <c r="B6" s="151"/>
      <c r="C6" s="151"/>
      <c r="D6" s="68"/>
      <c r="E6" s="151"/>
      <c r="F6" s="151"/>
      <c r="G6" s="151"/>
      <c r="H6" s="1101" t="s">
        <v>14</v>
      </c>
      <c r="I6" s="708"/>
      <c r="J6" s="1270"/>
      <c r="K6" s="43"/>
      <c r="L6" s="1252"/>
      <c r="M6" s="1252"/>
      <c r="N6" s="1252"/>
      <c r="O6" s="1252"/>
      <c r="P6" s="1252"/>
      <c r="Q6" s="1252"/>
      <c r="R6" s="1252"/>
      <c r="S6" s="1252"/>
      <c r="T6" s="1252"/>
    </row>
    <row r="7" spans="1:20" s="229" customFormat="1" ht="15.65" customHeight="1">
      <c r="A7" s="1271" t="str">
        <f>'1. BASIC INFO &amp; START PAGE'!$A$14</f>
        <v>Statewide All-Hazards Response and Coordination.</v>
      </c>
      <c r="B7" s="1272"/>
      <c r="C7" s="1272"/>
      <c r="D7" s="1272"/>
      <c r="E7" s="1272"/>
      <c r="F7" s="1272"/>
      <c r="G7" s="1273"/>
      <c r="H7" s="225">
        <f>+'2. INVOICE'!D6</f>
        <v>46185</v>
      </c>
      <c r="I7" s="226" t="s">
        <v>16</v>
      </c>
      <c r="J7" s="227">
        <f>+'2. INVOICE'!H6</f>
        <v>46218</v>
      </c>
      <c r="K7" s="228"/>
      <c r="L7" s="1252"/>
      <c r="M7" s="1252"/>
      <c r="N7" s="1252"/>
      <c r="O7" s="1252"/>
      <c r="P7" s="1252"/>
      <c r="Q7" s="1252"/>
      <c r="R7" s="1252"/>
      <c r="S7" s="1252"/>
      <c r="T7" s="1252"/>
    </row>
    <row r="8" spans="1:20" ht="15.75" customHeight="1">
      <c r="A8" s="1274" t="s">
        <v>250</v>
      </c>
      <c r="B8" s="1275"/>
      <c r="C8" s="1275"/>
      <c r="D8" s="1275"/>
      <c r="E8" s="1275"/>
      <c r="F8" s="1275"/>
      <c r="G8" s="1276"/>
      <c r="H8" s="1277"/>
      <c r="I8" s="972"/>
      <c r="J8" s="973"/>
      <c r="K8" s="42"/>
      <c r="L8" s="1252"/>
      <c r="M8" s="1252"/>
      <c r="N8" s="1252"/>
      <c r="O8" s="1252"/>
      <c r="P8" s="1252"/>
      <c r="Q8" s="1252"/>
      <c r="R8" s="1252"/>
      <c r="S8" s="1252"/>
      <c r="T8" s="1252"/>
    </row>
    <row r="9" spans="1:20" ht="15.75" customHeight="1">
      <c r="A9" s="1278"/>
      <c r="B9" s="1280" t="s">
        <v>20</v>
      </c>
      <c r="C9" s="1282" t="s">
        <v>251</v>
      </c>
      <c r="D9" s="1282" t="s">
        <v>252</v>
      </c>
      <c r="E9" s="1282" t="s">
        <v>253</v>
      </c>
      <c r="F9" s="1287" t="s">
        <v>254</v>
      </c>
      <c r="G9" s="1282" t="s">
        <v>224</v>
      </c>
      <c r="H9" s="1289" t="s">
        <v>255</v>
      </c>
      <c r="I9" s="1290"/>
      <c r="J9" s="1291"/>
      <c r="K9" s="69"/>
      <c r="L9" s="1252"/>
      <c r="M9" s="1252"/>
      <c r="N9" s="1252"/>
      <c r="O9" s="1252"/>
      <c r="P9" s="1252"/>
      <c r="Q9" s="1252"/>
      <c r="R9" s="1252"/>
      <c r="S9" s="1252"/>
      <c r="T9" s="1252"/>
    </row>
    <row r="10" spans="1:20" ht="36" customHeight="1" thickBot="1">
      <c r="A10" s="1279"/>
      <c r="B10" s="1281"/>
      <c r="C10" s="1283"/>
      <c r="D10" s="1283"/>
      <c r="E10" s="1283"/>
      <c r="F10" s="1288"/>
      <c r="G10" s="1283"/>
      <c r="H10" s="155" t="s">
        <v>256</v>
      </c>
      <c r="I10" s="155" t="s">
        <v>230</v>
      </c>
      <c r="J10" s="155" t="s">
        <v>214</v>
      </c>
      <c r="K10" s="69"/>
      <c r="L10" s="1252"/>
      <c r="M10" s="1252"/>
      <c r="N10" s="1252"/>
      <c r="O10" s="1252"/>
      <c r="P10" s="1252"/>
      <c r="Q10" s="1252"/>
      <c r="R10" s="1252"/>
      <c r="S10" s="1252"/>
      <c r="T10" s="1252"/>
    </row>
    <row r="11" spans="1:20" ht="27" customHeight="1">
      <c r="A11" s="70" t="s">
        <v>257</v>
      </c>
      <c r="B11" s="1268"/>
      <c r="C11" s="1268"/>
      <c r="D11" s="1268"/>
      <c r="E11" s="1268"/>
      <c r="F11" s="1268"/>
      <c r="G11" s="1268"/>
      <c r="H11" s="1268"/>
      <c r="I11" s="1268"/>
      <c r="J11" s="1269"/>
      <c r="K11" s="48"/>
      <c r="L11" s="1252"/>
      <c r="M11" s="1252"/>
      <c r="N11" s="1252"/>
      <c r="O11" s="1252"/>
      <c r="P11" s="1252"/>
      <c r="Q11" s="1252"/>
      <c r="R11" s="1252"/>
      <c r="S11" s="1252"/>
      <c r="T11" s="1252"/>
    </row>
    <row r="12" spans="1:20" ht="15.75" customHeight="1">
      <c r="A12" s="71">
        <f>'3. DEPLOYED LABOR SUMMARY 1 '!G10</f>
        <v>46185</v>
      </c>
      <c r="B12" s="477"/>
      <c r="C12" s="169"/>
      <c r="D12" s="169"/>
      <c r="E12" s="169"/>
      <c r="F12" s="170">
        <f>SUM(C12:E12)</f>
        <v>0</v>
      </c>
      <c r="G12" s="171"/>
      <c r="H12" s="172"/>
      <c r="I12" s="443" t="e">
        <f>$N$14</f>
        <v>#REF!</v>
      </c>
      <c r="J12" s="173" t="e">
        <f>SUM(H12)*I12</f>
        <v>#REF!</v>
      </c>
      <c r="K12" s="48"/>
      <c r="L12" s="1252"/>
      <c r="M12" s="1252"/>
      <c r="N12" s="1252"/>
      <c r="O12" s="1252"/>
      <c r="P12" s="1252"/>
      <c r="Q12" s="1252"/>
      <c r="R12" s="1252"/>
      <c r="S12" s="1252"/>
      <c r="T12" s="1252"/>
    </row>
    <row r="13" spans="1:20" ht="15.75" customHeight="1" thickBot="1">
      <c r="A13" s="72">
        <f>+A12+1</f>
        <v>46186</v>
      </c>
      <c r="B13" s="478"/>
      <c r="C13" s="169"/>
      <c r="D13" s="169"/>
      <c r="E13" s="169"/>
      <c r="F13" s="174">
        <f t="shared" ref="F13:F18" si="0">SUM(C13:E13)</f>
        <v>0</v>
      </c>
      <c r="G13" s="169"/>
      <c r="H13" s="175"/>
      <c r="I13" s="443" t="e">
        <f t="shared" ref="I13:I18" si="1">$N$14</f>
        <v>#REF!</v>
      </c>
      <c r="J13" s="176" t="e">
        <f t="shared" ref="J13:J18" si="2">SUM(H13)*I13</f>
        <v>#REF!</v>
      </c>
      <c r="K13" s="48"/>
      <c r="L13" s="53"/>
      <c r="M13" s="53"/>
      <c r="N13" s="53"/>
      <c r="O13" s="53"/>
      <c r="P13" s="53"/>
      <c r="Q13" s="53"/>
      <c r="R13" s="53"/>
      <c r="S13" s="53"/>
      <c r="T13" s="53"/>
    </row>
    <row r="14" spans="1:20" ht="15.75" customHeight="1" thickBot="1">
      <c r="A14" s="72">
        <f t="shared" ref="A14:A18" si="3">+A13+1</f>
        <v>46187</v>
      </c>
      <c r="B14" s="478"/>
      <c r="C14" s="169"/>
      <c r="D14" s="169"/>
      <c r="E14" s="169"/>
      <c r="F14" s="174">
        <f t="shared" si="0"/>
        <v>0</v>
      </c>
      <c r="G14" s="169"/>
      <c r="H14" s="175"/>
      <c r="I14" s="443" t="e">
        <f t="shared" si="1"/>
        <v>#REF!</v>
      </c>
      <c r="J14" s="176" t="e">
        <f t="shared" si="2"/>
        <v>#REF!</v>
      </c>
      <c r="K14" s="48"/>
      <c r="L14" s="1266" t="s">
        <v>258</v>
      </c>
      <c r="M14" s="1267"/>
      <c r="N14" s="248" t="e">
        <f>#REF!</f>
        <v>#REF!</v>
      </c>
      <c r="O14" s="249" t="s">
        <v>259</v>
      </c>
      <c r="P14" s="250"/>
      <c r="Q14" s="251"/>
      <c r="R14" s="53"/>
      <c r="S14" s="53"/>
      <c r="T14" s="53"/>
    </row>
    <row r="15" spans="1:20" ht="15.75" customHeight="1">
      <c r="A15" s="72">
        <f t="shared" si="3"/>
        <v>46188</v>
      </c>
      <c r="B15" s="478"/>
      <c r="C15" s="169"/>
      <c r="D15" s="169"/>
      <c r="E15" s="169"/>
      <c r="F15" s="174">
        <f t="shared" si="0"/>
        <v>0</v>
      </c>
      <c r="G15" s="169"/>
      <c r="H15" s="175"/>
      <c r="I15" s="443" t="e">
        <f t="shared" si="1"/>
        <v>#REF!</v>
      </c>
      <c r="J15" s="176" t="e">
        <f t="shared" si="2"/>
        <v>#REF!</v>
      </c>
      <c r="K15" s="48"/>
      <c r="L15" s="53"/>
      <c r="M15" s="53"/>
      <c r="N15" s="53"/>
      <c r="O15" s="53"/>
      <c r="P15" s="53"/>
      <c r="Q15" s="53"/>
      <c r="R15" s="53"/>
      <c r="S15" s="53"/>
      <c r="T15" s="53"/>
    </row>
    <row r="16" spans="1:20" ht="15.75" customHeight="1">
      <c r="A16" s="72">
        <f t="shared" si="3"/>
        <v>46189</v>
      </c>
      <c r="B16" s="478"/>
      <c r="C16" s="169"/>
      <c r="D16" s="169"/>
      <c r="E16" s="169"/>
      <c r="F16" s="174">
        <f t="shared" si="0"/>
        <v>0</v>
      </c>
      <c r="G16" s="169"/>
      <c r="H16" s="175"/>
      <c r="I16" s="443" t="e">
        <f t="shared" si="1"/>
        <v>#REF!</v>
      </c>
      <c r="J16" s="176" t="e">
        <f t="shared" si="2"/>
        <v>#REF!</v>
      </c>
      <c r="K16" s="48"/>
      <c r="L16" s="53"/>
      <c r="M16" s="53"/>
      <c r="N16" s="53"/>
      <c r="O16" s="53"/>
      <c r="P16" s="53"/>
      <c r="Q16" s="53"/>
      <c r="R16" s="53"/>
      <c r="S16" s="53"/>
      <c r="T16" s="53"/>
    </row>
    <row r="17" spans="1:20" ht="15.75" customHeight="1">
      <c r="A17" s="72">
        <f t="shared" si="3"/>
        <v>46190</v>
      </c>
      <c r="B17" s="478"/>
      <c r="C17" s="169"/>
      <c r="D17" s="169"/>
      <c r="E17" s="169"/>
      <c r="F17" s="174">
        <f t="shared" si="0"/>
        <v>0</v>
      </c>
      <c r="G17" s="169"/>
      <c r="H17" s="175"/>
      <c r="I17" s="443" t="e">
        <f t="shared" si="1"/>
        <v>#REF!</v>
      </c>
      <c r="J17" s="176" t="e">
        <f t="shared" si="2"/>
        <v>#REF!</v>
      </c>
      <c r="K17" s="48"/>
      <c r="L17" s="53"/>
      <c r="M17" s="53"/>
      <c r="N17" s="53"/>
      <c r="O17" s="53"/>
      <c r="P17" s="53"/>
      <c r="Q17" s="53"/>
      <c r="R17" s="53"/>
      <c r="S17" s="53"/>
      <c r="T17" s="53"/>
    </row>
    <row r="18" spans="1:20" ht="15.75" customHeight="1" thickBot="1">
      <c r="A18" s="184">
        <f t="shared" si="3"/>
        <v>46191</v>
      </c>
      <c r="B18" s="479"/>
      <c r="C18" s="177"/>
      <c r="D18" s="177"/>
      <c r="E18" s="177"/>
      <c r="F18" s="178">
        <f t="shared" si="0"/>
        <v>0</v>
      </c>
      <c r="G18" s="177"/>
      <c r="H18" s="179"/>
      <c r="I18" s="443" t="e">
        <f t="shared" si="1"/>
        <v>#REF!</v>
      </c>
      <c r="J18" s="180" t="e">
        <f t="shared" si="2"/>
        <v>#REF!</v>
      </c>
      <c r="K18" s="48"/>
      <c r="L18" s="53"/>
      <c r="M18" s="53"/>
      <c r="N18" s="53"/>
      <c r="O18" s="53"/>
      <c r="P18" s="53"/>
      <c r="Q18" s="53"/>
      <c r="R18" s="53"/>
      <c r="S18" s="53"/>
      <c r="T18" s="53"/>
    </row>
    <row r="19" spans="1:20" ht="27" customHeight="1">
      <c r="A19" s="70" t="s">
        <v>257</v>
      </c>
      <c r="B19" s="1268"/>
      <c r="C19" s="1268"/>
      <c r="D19" s="1268"/>
      <c r="E19" s="1268"/>
      <c r="F19" s="1268"/>
      <c r="G19" s="1268"/>
      <c r="H19" s="1268"/>
      <c r="I19" s="1268"/>
      <c r="J19" s="1269"/>
      <c r="K19" s="48"/>
      <c r="L19" s="53"/>
      <c r="M19" s="53"/>
      <c r="N19" s="53"/>
      <c r="O19" s="53"/>
      <c r="P19" s="53"/>
      <c r="Q19" s="53"/>
      <c r="R19" s="53"/>
      <c r="S19" s="53"/>
      <c r="T19" s="53"/>
    </row>
    <row r="20" spans="1:20" ht="15.75" customHeight="1">
      <c r="A20" s="71">
        <f>A12</f>
        <v>46185</v>
      </c>
      <c r="B20" s="477"/>
      <c r="C20" s="171"/>
      <c r="D20" s="171"/>
      <c r="E20" s="171"/>
      <c r="F20" s="170">
        <f t="shared" ref="F20:F26" si="4">SUM(C20:E20)</f>
        <v>0</v>
      </c>
      <c r="G20" s="171">
        <v>0</v>
      </c>
      <c r="H20" s="172"/>
      <c r="I20" s="443" t="e">
        <f t="shared" ref="I20:I26" si="5">$N$14</f>
        <v>#REF!</v>
      </c>
      <c r="J20" s="173" t="e">
        <f>SUM(H20)*I20</f>
        <v>#REF!</v>
      </c>
      <c r="K20" s="48"/>
      <c r="L20" s="53"/>
      <c r="M20" s="53"/>
      <c r="N20" s="53"/>
      <c r="O20" s="53"/>
      <c r="P20" s="53"/>
      <c r="Q20" s="53"/>
      <c r="R20" s="53"/>
      <c r="S20" s="53"/>
      <c r="T20" s="53"/>
    </row>
    <row r="21" spans="1:20" ht="15.75" customHeight="1">
      <c r="A21" s="71">
        <f>+A20+1</f>
        <v>46186</v>
      </c>
      <c r="B21" s="478"/>
      <c r="C21" s="169"/>
      <c r="D21" s="169"/>
      <c r="E21" s="169"/>
      <c r="F21" s="174">
        <f t="shared" si="4"/>
        <v>0</v>
      </c>
      <c r="G21" s="169">
        <v>0</v>
      </c>
      <c r="H21" s="175"/>
      <c r="I21" s="443" t="e">
        <f t="shared" si="5"/>
        <v>#REF!</v>
      </c>
      <c r="J21" s="176" t="e">
        <f t="shared" ref="J21:J26" si="6">SUM(H21)*I21</f>
        <v>#REF!</v>
      </c>
      <c r="K21" s="48"/>
      <c r="L21" s="39"/>
      <c r="M21" s="39"/>
      <c r="N21" s="39"/>
      <c r="O21" s="39"/>
      <c r="P21" s="39"/>
      <c r="Q21" s="39"/>
      <c r="R21" s="39"/>
      <c r="S21" s="39"/>
      <c r="T21" s="39"/>
    </row>
    <row r="22" spans="1:20" ht="15.75" customHeight="1">
      <c r="A22" s="71">
        <f t="shared" ref="A22:A26" si="7">+A21+1</f>
        <v>46187</v>
      </c>
      <c r="B22" s="478"/>
      <c r="C22" s="169"/>
      <c r="D22" s="169"/>
      <c r="E22" s="169"/>
      <c r="F22" s="174">
        <f t="shared" si="4"/>
        <v>0</v>
      </c>
      <c r="G22" s="169">
        <v>0</v>
      </c>
      <c r="H22" s="175"/>
      <c r="I22" s="443" t="e">
        <f t="shared" si="5"/>
        <v>#REF!</v>
      </c>
      <c r="J22" s="176" t="e">
        <f t="shared" si="6"/>
        <v>#REF!</v>
      </c>
      <c r="K22" s="48"/>
      <c r="L22" s="39"/>
      <c r="M22" s="39"/>
      <c r="N22" s="39"/>
      <c r="O22" s="39"/>
      <c r="P22" s="39"/>
      <c r="Q22" s="39"/>
      <c r="R22" s="39"/>
      <c r="S22" s="39"/>
      <c r="T22" s="39"/>
    </row>
    <row r="23" spans="1:20" ht="15.75" customHeight="1">
      <c r="A23" s="71">
        <f t="shared" si="7"/>
        <v>46188</v>
      </c>
      <c r="B23" s="478"/>
      <c r="C23" s="169"/>
      <c r="D23" s="169"/>
      <c r="E23" s="169"/>
      <c r="F23" s="174">
        <f t="shared" si="4"/>
        <v>0</v>
      </c>
      <c r="G23" s="169">
        <v>0</v>
      </c>
      <c r="H23" s="175"/>
      <c r="I23" s="443" t="e">
        <f t="shared" si="5"/>
        <v>#REF!</v>
      </c>
      <c r="J23" s="176" t="e">
        <f t="shared" si="6"/>
        <v>#REF!</v>
      </c>
      <c r="K23" s="48"/>
      <c r="L23" s="39"/>
      <c r="M23" s="39"/>
      <c r="N23" s="39"/>
      <c r="O23" s="39"/>
      <c r="P23" s="39"/>
      <c r="Q23" s="39"/>
      <c r="R23" s="39"/>
      <c r="S23" s="39"/>
      <c r="T23" s="39"/>
    </row>
    <row r="24" spans="1:20" ht="15.75" customHeight="1">
      <c r="A24" s="71">
        <f t="shared" si="7"/>
        <v>46189</v>
      </c>
      <c r="B24" s="478"/>
      <c r="C24" s="169"/>
      <c r="D24" s="169"/>
      <c r="E24" s="169"/>
      <c r="F24" s="174">
        <f t="shared" si="4"/>
        <v>0</v>
      </c>
      <c r="G24" s="169"/>
      <c r="H24" s="175"/>
      <c r="I24" s="443" t="e">
        <f t="shared" si="5"/>
        <v>#REF!</v>
      </c>
      <c r="J24" s="176" t="e">
        <f t="shared" si="6"/>
        <v>#REF!</v>
      </c>
      <c r="K24" s="48"/>
      <c r="L24" s="39"/>
      <c r="M24" s="39"/>
      <c r="N24" s="39"/>
      <c r="O24" s="39"/>
      <c r="P24" s="39"/>
      <c r="Q24" s="39"/>
      <c r="R24" s="39"/>
      <c r="S24" s="39"/>
      <c r="T24" s="39"/>
    </row>
    <row r="25" spans="1:20" ht="15.75" customHeight="1">
      <c r="A25" s="71">
        <f t="shared" si="7"/>
        <v>46190</v>
      </c>
      <c r="B25" s="478"/>
      <c r="C25" s="169"/>
      <c r="D25" s="169"/>
      <c r="E25" s="169"/>
      <c r="F25" s="174">
        <f t="shared" si="4"/>
        <v>0</v>
      </c>
      <c r="G25" s="169">
        <v>0</v>
      </c>
      <c r="H25" s="175"/>
      <c r="I25" s="443" t="e">
        <f t="shared" si="5"/>
        <v>#REF!</v>
      </c>
      <c r="J25" s="176" t="e">
        <f t="shared" si="6"/>
        <v>#REF!</v>
      </c>
      <c r="K25" s="48"/>
      <c r="L25" s="39"/>
      <c r="M25" s="39"/>
      <c r="N25" s="39"/>
      <c r="O25" s="39"/>
      <c r="P25" s="39"/>
      <c r="Q25" s="39"/>
      <c r="R25" s="39"/>
      <c r="S25" s="39"/>
      <c r="T25" s="39"/>
    </row>
    <row r="26" spans="1:20" ht="15.75" customHeight="1" thickBot="1">
      <c r="A26" s="185">
        <f t="shared" si="7"/>
        <v>46191</v>
      </c>
      <c r="B26" s="479"/>
      <c r="C26" s="177"/>
      <c r="D26" s="177"/>
      <c r="E26" s="177"/>
      <c r="F26" s="178">
        <f t="shared" si="4"/>
        <v>0</v>
      </c>
      <c r="G26" s="177">
        <v>0</v>
      </c>
      <c r="H26" s="179"/>
      <c r="I26" s="443" t="e">
        <f t="shared" si="5"/>
        <v>#REF!</v>
      </c>
      <c r="J26" s="180" t="e">
        <f t="shared" si="6"/>
        <v>#REF!</v>
      </c>
      <c r="K26" s="48"/>
      <c r="L26" s="39"/>
      <c r="M26" s="39"/>
      <c r="N26" s="39"/>
      <c r="O26" s="39"/>
      <c r="P26" s="39"/>
      <c r="Q26" s="39"/>
      <c r="R26" s="39"/>
      <c r="S26" s="39"/>
      <c r="T26" s="39"/>
    </row>
    <row r="27" spans="1:20" ht="27" customHeight="1">
      <c r="A27" s="70" t="s">
        <v>257</v>
      </c>
      <c r="B27" s="1268"/>
      <c r="C27" s="1268"/>
      <c r="D27" s="1268"/>
      <c r="E27" s="1268"/>
      <c r="F27" s="1268"/>
      <c r="G27" s="1268"/>
      <c r="H27" s="1268"/>
      <c r="I27" s="1268"/>
      <c r="J27" s="1269"/>
      <c r="K27" s="48"/>
      <c r="L27" s="39"/>
      <c r="M27" s="39"/>
      <c r="N27" s="39"/>
      <c r="O27" s="39"/>
      <c r="P27" s="39"/>
      <c r="Q27" s="39"/>
      <c r="R27" s="39"/>
      <c r="S27" s="39"/>
      <c r="T27" s="39"/>
    </row>
    <row r="28" spans="1:20" ht="15.75" customHeight="1">
      <c r="A28" s="71">
        <f>A12</f>
        <v>46185</v>
      </c>
      <c r="B28" s="477"/>
      <c r="C28" s="171"/>
      <c r="D28" s="171"/>
      <c r="E28" s="171"/>
      <c r="F28" s="170">
        <f t="shared" ref="F28:F34" si="8">SUM(C28:E28)</f>
        <v>0</v>
      </c>
      <c r="G28" s="171">
        <v>0</v>
      </c>
      <c r="H28" s="172"/>
      <c r="I28" s="443" t="e">
        <f t="shared" ref="I28:I34" si="9">$N$14</f>
        <v>#REF!</v>
      </c>
      <c r="J28" s="173" t="e">
        <f>SUM(H28)*I28</f>
        <v>#REF!</v>
      </c>
      <c r="K28" s="48"/>
      <c r="L28" s="39"/>
      <c r="M28" s="39"/>
      <c r="N28" s="39"/>
      <c r="O28" s="39"/>
      <c r="P28" s="39"/>
      <c r="Q28" s="39"/>
      <c r="R28" s="39"/>
      <c r="S28" s="39"/>
      <c r="T28" s="39"/>
    </row>
    <row r="29" spans="1:20" ht="15.75" customHeight="1">
      <c r="A29" s="71">
        <f>+A28+1</f>
        <v>46186</v>
      </c>
      <c r="B29" s="478"/>
      <c r="C29" s="169"/>
      <c r="D29" s="169"/>
      <c r="E29" s="169"/>
      <c r="F29" s="174">
        <f t="shared" si="8"/>
        <v>0</v>
      </c>
      <c r="G29" s="169">
        <v>0</v>
      </c>
      <c r="H29" s="175"/>
      <c r="I29" s="443" t="e">
        <f t="shared" si="9"/>
        <v>#REF!</v>
      </c>
      <c r="J29" s="176" t="e">
        <f t="shared" ref="J29:J34" si="10">SUM(H29)*I29</f>
        <v>#REF!</v>
      </c>
      <c r="K29" s="48"/>
      <c r="L29" s="39"/>
      <c r="M29" s="39"/>
      <c r="N29" s="39"/>
      <c r="O29" s="39"/>
      <c r="P29" s="39"/>
      <c r="Q29" s="39"/>
      <c r="R29" s="39"/>
      <c r="S29" s="39"/>
      <c r="T29" s="39"/>
    </row>
    <row r="30" spans="1:20" ht="15.75" customHeight="1">
      <c r="A30" s="71">
        <f t="shared" ref="A30:A34" si="11">+A29+1</f>
        <v>46187</v>
      </c>
      <c r="B30" s="478"/>
      <c r="C30" s="169"/>
      <c r="D30" s="169"/>
      <c r="E30" s="169"/>
      <c r="F30" s="174">
        <f t="shared" si="8"/>
        <v>0</v>
      </c>
      <c r="G30" s="169">
        <v>0</v>
      </c>
      <c r="H30" s="175"/>
      <c r="I30" s="443" t="e">
        <f t="shared" si="9"/>
        <v>#REF!</v>
      </c>
      <c r="J30" s="176" t="e">
        <f t="shared" si="10"/>
        <v>#REF!</v>
      </c>
      <c r="K30" s="48"/>
      <c r="L30" s="39"/>
      <c r="M30" s="39"/>
      <c r="N30" s="39"/>
      <c r="O30" s="39"/>
      <c r="P30" s="39"/>
      <c r="Q30" s="39"/>
      <c r="R30" s="39"/>
      <c r="S30" s="39"/>
      <c r="T30" s="39"/>
    </row>
    <row r="31" spans="1:20" ht="15.75" customHeight="1">
      <c r="A31" s="71">
        <f t="shared" si="11"/>
        <v>46188</v>
      </c>
      <c r="B31" s="478"/>
      <c r="C31" s="169"/>
      <c r="D31" s="169"/>
      <c r="E31" s="169"/>
      <c r="F31" s="174">
        <f t="shared" si="8"/>
        <v>0</v>
      </c>
      <c r="G31" s="169">
        <v>0</v>
      </c>
      <c r="H31" s="175"/>
      <c r="I31" s="443" t="e">
        <f t="shared" si="9"/>
        <v>#REF!</v>
      </c>
      <c r="J31" s="176" t="e">
        <f t="shared" si="10"/>
        <v>#REF!</v>
      </c>
      <c r="K31" s="48"/>
      <c r="L31" s="39"/>
      <c r="M31" s="39"/>
      <c r="N31" s="39"/>
      <c r="O31" s="39"/>
      <c r="P31" s="39"/>
      <c r="Q31" s="39"/>
      <c r="R31" s="39"/>
      <c r="S31" s="39"/>
      <c r="T31" s="39"/>
    </row>
    <row r="32" spans="1:20" ht="15.75" customHeight="1">
      <c r="A32" s="71">
        <f t="shared" si="11"/>
        <v>46189</v>
      </c>
      <c r="B32" s="478"/>
      <c r="C32" s="169"/>
      <c r="D32" s="169"/>
      <c r="E32" s="169"/>
      <c r="F32" s="174">
        <f t="shared" si="8"/>
        <v>0</v>
      </c>
      <c r="G32" s="169">
        <v>0</v>
      </c>
      <c r="H32" s="175"/>
      <c r="I32" s="443" t="e">
        <f t="shared" si="9"/>
        <v>#REF!</v>
      </c>
      <c r="J32" s="176" t="e">
        <f t="shared" si="10"/>
        <v>#REF!</v>
      </c>
      <c r="K32" s="48"/>
      <c r="L32" s="39"/>
      <c r="M32" s="39"/>
      <c r="N32" s="39"/>
      <c r="O32" s="39"/>
      <c r="P32" s="39"/>
      <c r="Q32" s="39"/>
      <c r="R32" s="39"/>
      <c r="S32" s="39"/>
      <c r="T32" s="39"/>
    </row>
    <row r="33" spans="1:20" ht="15.75" customHeight="1">
      <c r="A33" s="71">
        <f t="shared" si="11"/>
        <v>46190</v>
      </c>
      <c r="B33" s="478"/>
      <c r="C33" s="169"/>
      <c r="D33" s="169"/>
      <c r="E33" s="169"/>
      <c r="F33" s="174">
        <f t="shared" si="8"/>
        <v>0</v>
      </c>
      <c r="G33" s="169">
        <v>0</v>
      </c>
      <c r="H33" s="175"/>
      <c r="I33" s="443" t="e">
        <f t="shared" si="9"/>
        <v>#REF!</v>
      </c>
      <c r="J33" s="176" t="e">
        <f t="shared" si="10"/>
        <v>#REF!</v>
      </c>
      <c r="K33" s="48"/>
      <c r="L33" s="39"/>
      <c r="M33" s="39"/>
      <c r="N33" s="39"/>
      <c r="O33" s="39"/>
      <c r="P33" s="39"/>
      <c r="Q33" s="39"/>
      <c r="R33" s="39"/>
      <c r="S33" s="39"/>
      <c r="T33" s="39"/>
    </row>
    <row r="34" spans="1:20" ht="15.75" customHeight="1" thickBot="1">
      <c r="A34" s="185">
        <f t="shared" si="11"/>
        <v>46191</v>
      </c>
      <c r="B34" s="479"/>
      <c r="C34" s="177"/>
      <c r="D34" s="177"/>
      <c r="E34" s="177"/>
      <c r="F34" s="178">
        <f t="shared" si="8"/>
        <v>0</v>
      </c>
      <c r="G34" s="177">
        <v>0</v>
      </c>
      <c r="H34" s="179"/>
      <c r="I34" s="443" t="e">
        <f t="shared" si="9"/>
        <v>#REF!</v>
      </c>
      <c r="J34" s="180" t="e">
        <f t="shared" si="10"/>
        <v>#REF!</v>
      </c>
      <c r="K34" s="39"/>
      <c r="L34" s="39"/>
      <c r="M34" s="39"/>
      <c r="N34" s="39"/>
      <c r="O34" s="39"/>
      <c r="P34" s="39"/>
      <c r="Q34" s="39"/>
      <c r="R34" s="39"/>
      <c r="S34" s="39"/>
      <c r="T34" s="39"/>
    </row>
    <row r="35" spans="1:20" ht="27" customHeight="1">
      <c r="A35" s="70" t="s">
        <v>257</v>
      </c>
      <c r="B35" s="1268"/>
      <c r="C35" s="1268"/>
      <c r="D35" s="1268"/>
      <c r="E35" s="1268"/>
      <c r="F35" s="1268"/>
      <c r="G35" s="1268"/>
      <c r="H35" s="1268"/>
      <c r="I35" s="1268"/>
      <c r="J35" s="1269"/>
      <c r="K35" s="39"/>
      <c r="L35" s="39"/>
      <c r="M35" s="39"/>
      <c r="N35" s="39"/>
      <c r="O35" s="39"/>
      <c r="P35" s="39"/>
      <c r="Q35" s="39"/>
      <c r="R35" s="39"/>
      <c r="S35" s="39"/>
      <c r="T35" s="39"/>
    </row>
    <row r="36" spans="1:20" ht="15.75" customHeight="1">
      <c r="A36" s="71">
        <f>A12</f>
        <v>46185</v>
      </c>
      <c r="B36" s="477"/>
      <c r="C36" s="171"/>
      <c r="D36" s="171"/>
      <c r="E36" s="171"/>
      <c r="F36" s="170">
        <f t="shared" ref="F36:F42" si="12">SUM(C36:E36)</f>
        <v>0</v>
      </c>
      <c r="G36" s="171"/>
      <c r="H36" s="172"/>
      <c r="I36" s="443" t="e">
        <f t="shared" ref="I36:I42" si="13">$N$14</f>
        <v>#REF!</v>
      </c>
      <c r="J36" s="173" t="e">
        <f>SUM(H36)*I36</f>
        <v>#REF!</v>
      </c>
      <c r="K36" s="39"/>
      <c r="L36" s="39"/>
      <c r="M36" s="39"/>
      <c r="N36" s="39"/>
      <c r="O36" s="39"/>
      <c r="P36" s="39"/>
      <c r="Q36" s="39"/>
      <c r="R36" s="39"/>
      <c r="S36" s="39"/>
      <c r="T36" s="39"/>
    </row>
    <row r="37" spans="1:20" ht="15.75" customHeight="1">
      <c r="A37" s="72">
        <f>+A36+1</f>
        <v>46186</v>
      </c>
      <c r="B37" s="478"/>
      <c r="C37" s="169"/>
      <c r="D37" s="169"/>
      <c r="E37" s="169"/>
      <c r="F37" s="174">
        <f t="shared" si="12"/>
        <v>0</v>
      </c>
      <c r="G37" s="169"/>
      <c r="H37" s="175"/>
      <c r="I37" s="443" t="e">
        <f t="shared" si="13"/>
        <v>#REF!</v>
      </c>
      <c r="J37" s="176" t="e">
        <f t="shared" ref="J37:J42" si="14">SUM(H37)*I37</f>
        <v>#REF!</v>
      </c>
      <c r="K37" s="39"/>
      <c r="L37" s="39"/>
      <c r="M37" s="39"/>
      <c r="N37" s="39"/>
      <c r="O37" s="39"/>
      <c r="P37" s="39"/>
      <c r="Q37" s="39"/>
      <c r="R37" s="39"/>
      <c r="S37" s="39"/>
      <c r="T37" s="39"/>
    </row>
    <row r="38" spans="1:20" ht="15.75" customHeight="1">
      <c r="A38" s="72">
        <f t="shared" ref="A38:A42" si="15">+A37+1</f>
        <v>46187</v>
      </c>
      <c r="B38" s="478"/>
      <c r="C38" s="169"/>
      <c r="D38" s="169"/>
      <c r="E38" s="169"/>
      <c r="F38" s="174">
        <f t="shared" si="12"/>
        <v>0</v>
      </c>
      <c r="G38" s="169"/>
      <c r="H38" s="175"/>
      <c r="I38" s="443" t="e">
        <f t="shared" si="13"/>
        <v>#REF!</v>
      </c>
      <c r="J38" s="176" t="e">
        <f t="shared" si="14"/>
        <v>#REF!</v>
      </c>
      <c r="K38" s="39"/>
      <c r="L38" s="39"/>
      <c r="M38" s="39"/>
      <c r="N38" s="39"/>
      <c r="O38" s="39"/>
      <c r="P38" s="39"/>
      <c r="Q38" s="39"/>
      <c r="R38" s="39"/>
      <c r="S38" s="39"/>
      <c r="T38" s="39"/>
    </row>
    <row r="39" spans="1:20" ht="15.75" customHeight="1">
      <c r="A39" s="72">
        <f t="shared" si="15"/>
        <v>46188</v>
      </c>
      <c r="B39" s="478"/>
      <c r="C39" s="169"/>
      <c r="D39" s="169"/>
      <c r="E39" s="169"/>
      <c r="F39" s="174">
        <f t="shared" si="12"/>
        <v>0</v>
      </c>
      <c r="G39" s="169">
        <v>0</v>
      </c>
      <c r="H39" s="175"/>
      <c r="I39" s="443" t="e">
        <f t="shared" si="13"/>
        <v>#REF!</v>
      </c>
      <c r="J39" s="176" t="e">
        <f t="shared" si="14"/>
        <v>#REF!</v>
      </c>
      <c r="K39" s="39"/>
      <c r="L39" s="39"/>
      <c r="M39" s="39"/>
      <c r="N39" s="39"/>
      <c r="O39" s="39"/>
      <c r="P39" s="39"/>
      <c r="Q39" s="39"/>
      <c r="R39" s="39"/>
      <c r="S39" s="39"/>
      <c r="T39" s="39"/>
    </row>
    <row r="40" spans="1:20" ht="15.75" customHeight="1">
      <c r="A40" s="72">
        <f t="shared" si="15"/>
        <v>46189</v>
      </c>
      <c r="B40" s="478"/>
      <c r="C40" s="169"/>
      <c r="D40" s="169"/>
      <c r="E40" s="169"/>
      <c r="F40" s="174">
        <f t="shared" si="12"/>
        <v>0</v>
      </c>
      <c r="G40" s="169">
        <v>0</v>
      </c>
      <c r="H40" s="175"/>
      <c r="I40" s="443" t="e">
        <f t="shared" si="13"/>
        <v>#REF!</v>
      </c>
      <c r="J40" s="176" t="e">
        <f t="shared" si="14"/>
        <v>#REF!</v>
      </c>
      <c r="K40" s="39"/>
      <c r="L40" s="39"/>
      <c r="M40" s="39"/>
      <c r="N40" s="39"/>
      <c r="O40" s="39"/>
      <c r="P40" s="39"/>
      <c r="Q40" s="39"/>
      <c r="R40" s="39"/>
      <c r="S40" s="39"/>
      <c r="T40" s="39"/>
    </row>
    <row r="41" spans="1:20" ht="15.75" customHeight="1">
      <c r="A41" s="72">
        <f t="shared" si="15"/>
        <v>46190</v>
      </c>
      <c r="B41" s="478"/>
      <c r="C41" s="169"/>
      <c r="D41" s="169"/>
      <c r="E41" s="169"/>
      <c r="F41" s="174">
        <f t="shared" si="12"/>
        <v>0</v>
      </c>
      <c r="G41" s="169">
        <v>0</v>
      </c>
      <c r="H41" s="175"/>
      <c r="I41" s="443" t="e">
        <f t="shared" si="13"/>
        <v>#REF!</v>
      </c>
      <c r="J41" s="176" t="e">
        <f t="shared" si="14"/>
        <v>#REF!</v>
      </c>
      <c r="K41" s="39"/>
      <c r="L41" s="39"/>
      <c r="M41" s="39"/>
      <c r="N41" s="39"/>
      <c r="O41" s="39"/>
      <c r="P41" s="39"/>
      <c r="Q41" s="39"/>
      <c r="R41" s="39"/>
      <c r="S41" s="39"/>
      <c r="T41" s="39"/>
    </row>
    <row r="42" spans="1:20" ht="15.75" customHeight="1" thickBot="1">
      <c r="A42" s="186">
        <f t="shared" si="15"/>
        <v>46191</v>
      </c>
      <c r="B42" s="479"/>
      <c r="C42" s="177"/>
      <c r="D42" s="177"/>
      <c r="E42" s="177"/>
      <c r="F42" s="178">
        <f t="shared" si="12"/>
        <v>0</v>
      </c>
      <c r="G42" s="177">
        <v>0</v>
      </c>
      <c r="H42" s="179"/>
      <c r="I42" s="443" t="e">
        <f t="shared" si="13"/>
        <v>#REF!</v>
      </c>
      <c r="J42" s="180" t="e">
        <f t="shared" si="14"/>
        <v>#REF!</v>
      </c>
      <c r="K42" s="39"/>
      <c r="L42" s="39"/>
      <c r="M42" s="39"/>
      <c r="N42" s="39"/>
      <c r="O42" s="39"/>
      <c r="P42" s="39"/>
      <c r="Q42" s="39"/>
      <c r="R42" s="39"/>
      <c r="S42" s="39"/>
      <c r="T42" s="39"/>
    </row>
    <row r="43" spans="1:20" ht="15.75" customHeight="1" thickBot="1">
      <c r="A43" s="201"/>
      <c r="B43" s="73"/>
      <c r="C43" s="74"/>
      <c r="D43" s="74"/>
      <c r="E43" s="74"/>
      <c r="F43" s="75"/>
      <c r="G43" s="74"/>
      <c r="H43" s="74"/>
      <c r="I43" s="76"/>
      <c r="J43" s="202"/>
      <c r="K43" s="77"/>
      <c r="L43" s="77"/>
      <c r="M43" s="77"/>
      <c r="N43" s="77"/>
      <c r="O43" s="77"/>
      <c r="P43" s="77"/>
      <c r="Q43" s="77"/>
      <c r="R43" s="77"/>
      <c r="S43" s="77"/>
      <c r="T43" s="77"/>
    </row>
    <row r="44" spans="1:20" ht="21.65" customHeight="1" thickBot="1">
      <c r="A44" s="1292" t="s">
        <v>260</v>
      </c>
      <c r="B44" s="1293"/>
      <c r="C44" s="1293"/>
      <c r="D44" s="1293"/>
      <c r="E44" s="1293"/>
      <c r="F44" s="181">
        <f>SUM(F12:F42)</f>
        <v>0</v>
      </c>
      <c r="G44" s="182">
        <f>SUM(G12:G42)</f>
        <v>0</v>
      </c>
      <c r="H44" s="183">
        <f>SUM(H12:H42)</f>
        <v>0</v>
      </c>
      <c r="I44" s="182"/>
      <c r="J44" s="203" t="e">
        <f>SUM(J12:J42)</f>
        <v>#REF!</v>
      </c>
      <c r="K44" s="39"/>
      <c r="L44" s="39"/>
      <c r="M44" s="39"/>
      <c r="N44" s="39"/>
      <c r="O44" s="39"/>
      <c r="P44" s="39"/>
      <c r="Q44" s="39"/>
      <c r="R44" s="39"/>
      <c r="S44" s="39"/>
      <c r="T44" s="39"/>
    </row>
    <row r="45" spans="1:20" ht="15.75" customHeight="1" thickBot="1">
      <c r="A45" s="204"/>
      <c r="B45" s="78"/>
      <c r="C45" s="78"/>
      <c r="D45" s="78"/>
      <c r="E45" s="78"/>
      <c r="F45" s="78"/>
      <c r="G45" s="78"/>
      <c r="H45" s="78"/>
      <c r="I45" s="78"/>
      <c r="J45" s="205"/>
      <c r="K45" s="39"/>
      <c r="L45" s="39"/>
      <c r="M45" s="39"/>
      <c r="N45" s="39"/>
      <c r="O45" s="39"/>
      <c r="P45" s="39"/>
      <c r="Q45" s="39"/>
      <c r="R45" s="39"/>
      <c r="S45" s="39"/>
      <c r="T45" s="39"/>
    </row>
    <row r="46" spans="1:20" ht="15.75" customHeight="1" thickBot="1">
      <c r="A46" s="206"/>
      <c r="B46" s="79" t="s">
        <v>20</v>
      </c>
      <c r="C46" s="80" t="s">
        <v>261</v>
      </c>
      <c r="D46" s="80"/>
      <c r="E46" s="80"/>
      <c r="F46" s="80"/>
      <c r="G46" s="81"/>
      <c r="H46" s="81"/>
      <c r="I46" s="80" t="s">
        <v>262</v>
      </c>
      <c r="J46" s="207"/>
      <c r="K46" s="39"/>
      <c r="L46" s="39"/>
      <c r="M46" s="39"/>
      <c r="N46" s="39"/>
      <c r="O46" s="39"/>
      <c r="P46" s="39"/>
      <c r="Q46" s="39"/>
      <c r="R46" s="39"/>
      <c r="S46" s="39"/>
      <c r="T46" s="39"/>
    </row>
    <row r="47" spans="1:20" ht="15.75" customHeight="1">
      <c r="A47" s="82" t="s">
        <v>263</v>
      </c>
      <c r="B47" s="7"/>
      <c r="C47" s="1294"/>
      <c r="D47" s="1295"/>
      <c r="E47" s="1295"/>
      <c r="F47" s="1295"/>
      <c r="G47" s="1295"/>
      <c r="H47" s="1296"/>
      <c r="I47" s="4"/>
      <c r="J47" s="18">
        <v>0</v>
      </c>
      <c r="K47" s="39"/>
      <c r="L47" s="39"/>
      <c r="M47" s="39"/>
      <c r="N47" s="39"/>
      <c r="O47" s="39"/>
      <c r="P47" s="39"/>
      <c r="Q47" s="39"/>
      <c r="R47" s="39"/>
      <c r="S47" s="39"/>
      <c r="T47" s="39"/>
    </row>
    <row r="48" spans="1:20" ht="15.75" customHeight="1">
      <c r="A48" s="83" t="s">
        <v>263</v>
      </c>
      <c r="B48" s="8"/>
      <c r="C48" s="1284"/>
      <c r="D48" s="1285"/>
      <c r="E48" s="1285"/>
      <c r="F48" s="1285"/>
      <c r="G48" s="1285"/>
      <c r="H48" s="1286"/>
      <c r="I48" s="5"/>
      <c r="J48" s="18">
        <v>0</v>
      </c>
      <c r="K48" s="39"/>
      <c r="L48" s="39"/>
      <c r="M48" s="39"/>
      <c r="N48" s="39"/>
      <c r="O48" s="39"/>
      <c r="P48" s="39"/>
      <c r="Q48" s="39"/>
      <c r="R48" s="39"/>
      <c r="S48" s="39"/>
      <c r="T48" s="39"/>
    </row>
    <row r="49" spans="1:20" ht="15.75" customHeight="1">
      <c r="A49" s="83" t="s">
        <v>263</v>
      </c>
      <c r="B49" s="8"/>
      <c r="C49" s="1284"/>
      <c r="D49" s="1285"/>
      <c r="E49" s="1285"/>
      <c r="F49" s="1285"/>
      <c r="G49" s="1285"/>
      <c r="H49" s="1286"/>
      <c r="I49" s="5"/>
      <c r="J49" s="18">
        <v>0</v>
      </c>
      <c r="K49" s="39"/>
      <c r="L49" s="39"/>
      <c r="M49" s="39"/>
      <c r="N49" s="39"/>
      <c r="O49" s="39"/>
      <c r="P49" s="39"/>
      <c r="Q49" s="39"/>
      <c r="R49" s="39"/>
      <c r="S49" s="39"/>
      <c r="T49" s="39"/>
    </row>
    <row r="50" spans="1:20" ht="15.75" customHeight="1">
      <c r="A50" s="83" t="s">
        <v>263</v>
      </c>
      <c r="B50" s="8"/>
      <c r="C50" s="1284"/>
      <c r="D50" s="1285"/>
      <c r="E50" s="1285"/>
      <c r="F50" s="1285"/>
      <c r="G50" s="1285"/>
      <c r="H50" s="1286"/>
      <c r="I50" s="5"/>
      <c r="J50" s="18">
        <v>0</v>
      </c>
      <c r="K50" s="39"/>
      <c r="L50" s="39"/>
      <c r="M50" s="39"/>
      <c r="N50" s="39"/>
      <c r="O50" s="39"/>
      <c r="P50" s="39"/>
      <c r="Q50" s="39"/>
      <c r="R50" s="39"/>
      <c r="S50" s="39"/>
      <c r="T50" s="39"/>
    </row>
    <row r="51" spans="1:20" ht="15.75" customHeight="1">
      <c r="A51" s="83" t="s">
        <v>263</v>
      </c>
      <c r="B51" s="8"/>
      <c r="C51" s="1284"/>
      <c r="D51" s="1285"/>
      <c r="E51" s="1285"/>
      <c r="F51" s="1285"/>
      <c r="G51" s="1285"/>
      <c r="H51" s="1286"/>
      <c r="I51" s="5"/>
      <c r="J51" s="18">
        <v>0</v>
      </c>
      <c r="K51" s="39"/>
      <c r="L51" s="39"/>
      <c r="M51" s="39"/>
      <c r="N51" s="39"/>
      <c r="O51" s="39"/>
      <c r="P51" s="39"/>
      <c r="Q51" s="39"/>
      <c r="R51" s="39"/>
      <c r="S51" s="39"/>
      <c r="T51" s="39"/>
    </row>
    <row r="52" spans="1:20" ht="15.75" customHeight="1" thickBot="1">
      <c r="A52" s="83" t="s">
        <v>263</v>
      </c>
      <c r="B52" s="8"/>
      <c r="C52" s="1297"/>
      <c r="D52" s="1298"/>
      <c r="E52" s="1298"/>
      <c r="F52" s="1298"/>
      <c r="G52" s="1298"/>
      <c r="H52" s="1299"/>
      <c r="I52" s="6"/>
      <c r="J52" s="18">
        <v>0</v>
      </c>
      <c r="K52" s="39"/>
      <c r="L52" s="39"/>
      <c r="M52" s="39"/>
      <c r="N52" s="39"/>
      <c r="O52" s="39"/>
      <c r="P52" s="39"/>
      <c r="Q52" s="39"/>
      <c r="R52" s="39"/>
      <c r="S52" s="39"/>
      <c r="T52" s="39"/>
    </row>
    <row r="53" spans="1:20" ht="17.5" customHeight="1" thickBot="1">
      <c r="A53" s="1300" t="s">
        <v>264</v>
      </c>
      <c r="B53" s="1301"/>
      <c r="C53" s="1301"/>
      <c r="D53" s="1301"/>
      <c r="E53" s="1301"/>
      <c r="F53" s="1301"/>
      <c r="G53" s="1301"/>
      <c r="H53" s="1301"/>
      <c r="I53" s="1302"/>
      <c r="J53" s="208">
        <f>SUM(J47:J52)</f>
        <v>0</v>
      </c>
      <c r="K53" s="39"/>
      <c r="L53" s="39"/>
      <c r="M53" s="39"/>
      <c r="N53" s="39"/>
      <c r="O53" s="39"/>
      <c r="P53" s="39"/>
      <c r="Q53" s="39"/>
      <c r="R53" s="39"/>
      <c r="S53" s="39"/>
      <c r="T53" s="39"/>
    </row>
    <row r="54" spans="1:20" ht="10.4" customHeight="1" thickBot="1">
      <c r="A54" s="204"/>
      <c r="B54" s="78"/>
      <c r="C54" s="78"/>
      <c r="D54" s="78"/>
      <c r="E54" s="78"/>
      <c r="F54" s="78"/>
      <c r="G54" s="78"/>
      <c r="H54" s="78"/>
      <c r="I54" s="78"/>
      <c r="J54" s="205"/>
      <c r="K54" s="39"/>
      <c r="L54" s="39"/>
      <c r="M54" s="39"/>
      <c r="N54" s="39"/>
      <c r="O54" s="39"/>
      <c r="P54" s="39"/>
      <c r="Q54" s="39"/>
      <c r="R54" s="39"/>
      <c r="S54" s="39"/>
      <c r="T54" s="39"/>
    </row>
    <row r="55" spans="1:20" ht="30" customHeight="1">
      <c r="A55" s="1303" t="s">
        <v>265</v>
      </c>
      <c r="B55" s="1304"/>
      <c r="C55" s="1304"/>
      <c r="D55" s="1304"/>
      <c r="E55" s="1304"/>
      <c r="F55" s="1304"/>
      <c r="G55" s="1304"/>
      <c r="H55" s="1304"/>
      <c r="I55" s="1304"/>
      <c r="J55" s="1305"/>
      <c r="K55" s="39"/>
      <c r="L55" s="39"/>
      <c r="M55" s="39"/>
      <c r="N55" s="39"/>
      <c r="O55" s="39"/>
      <c r="P55" s="39"/>
      <c r="Q55" s="39"/>
      <c r="R55" s="39"/>
      <c r="S55" s="39"/>
      <c r="T55" s="39"/>
    </row>
    <row r="56" spans="1:20" ht="45.65" customHeight="1">
      <c r="A56" s="1155"/>
      <c r="B56" s="1306"/>
      <c r="C56" s="1306"/>
      <c r="D56" s="1306"/>
      <c r="E56" s="1306"/>
      <c r="F56" s="1307">
        <f>'1. BASIC INFO &amp; START PAGE'!$R$16</f>
        <v>0</v>
      </c>
      <c r="G56" s="1307"/>
      <c r="H56" s="1307"/>
      <c r="I56" s="1308">
        <f>'1. BASIC INFO &amp; START PAGE'!$AB$16</f>
        <v>46184</v>
      </c>
      <c r="J56" s="1309"/>
      <c r="K56" s="44"/>
      <c r="L56" s="44"/>
      <c r="M56" s="44"/>
      <c r="N56" s="44"/>
      <c r="O56" s="44"/>
      <c r="P56" s="44"/>
      <c r="Q56" s="44"/>
      <c r="R56" s="44"/>
      <c r="S56" s="44"/>
      <c r="T56" s="44"/>
    </row>
    <row r="57" spans="1:20" ht="15.75" customHeight="1">
      <c r="A57" s="1160" t="s">
        <v>141</v>
      </c>
      <c r="B57" s="1161"/>
      <c r="C57" s="1161"/>
      <c r="D57" s="1161"/>
      <c r="E57" s="1161"/>
      <c r="F57" s="1161" t="s">
        <v>142</v>
      </c>
      <c r="G57" s="1161"/>
      <c r="H57" s="1161"/>
      <c r="I57" s="1161" t="s">
        <v>20</v>
      </c>
      <c r="J57" s="1162"/>
      <c r="K57" s="39"/>
      <c r="L57" s="39"/>
      <c r="M57" s="39"/>
      <c r="N57" s="39"/>
      <c r="O57" s="39"/>
      <c r="P57" s="39"/>
      <c r="Q57" s="39"/>
      <c r="R57" s="39"/>
      <c r="S57" s="39"/>
      <c r="T57" s="39"/>
    </row>
  </sheetData>
  <sheetProtection algorithmName="SHA-512" hashValue="5sZ97fY9X6V2iT6i7ksRr/66Y+zqABVp8QkJ47PQ7Y0NjNQ0SsxitJJn69bGN59CwuY3SN/69ng83UxHFGbRIw==" saltValue="Wl062Dg+bv/yaiPCldVpBw==" spinCount="100000" sheet="1" selectLockedCells="1"/>
  <mergeCells count="43">
    <mergeCell ref="A57:E57"/>
    <mergeCell ref="F57:H57"/>
    <mergeCell ref="I57:J57"/>
    <mergeCell ref="C50:H50"/>
    <mergeCell ref="C51:H51"/>
    <mergeCell ref="C52:H52"/>
    <mergeCell ref="A53:I53"/>
    <mergeCell ref="A55:J55"/>
    <mergeCell ref="A56:E56"/>
    <mergeCell ref="F56:H56"/>
    <mergeCell ref="I56:J56"/>
    <mergeCell ref="C49:H49"/>
    <mergeCell ref="F9:F10"/>
    <mergeCell ref="G9:G10"/>
    <mergeCell ref="H9:J9"/>
    <mergeCell ref="B11:J11"/>
    <mergeCell ref="B27:J27"/>
    <mergeCell ref="B35:J35"/>
    <mergeCell ref="A44:E44"/>
    <mergeCell ref="C47:H47"/>
    <mergeCell ref="C48:H48"/>
    <mergeCell ref="L14:M14"/>
    <mergeCell ref="B19:J19"/>
    <mergeCell ref="A5:J5"/>
    <mergeCell ref="H6:J6"/>
    <mergeCell ref="A7:G7"/>
    <mergeCell ref="A8:G8"/>
    <mergeCell ref="H8:J8"/>
    <mergeCell ref="A9:A10"/>
    <mergeCell ref="B9:B10"/>
    <mergeCell ref="C9:C10"/>
    <mergeCell ref="D9:D10"/>
    <mergeCell ref="E9:E10"/>
    <mergeCell ref="A1:J1"/>
    <mergeCell ref="L1:T12"/>
    <mergeCell ref="A2:E2"/>
    <mergeCell ref="F2:H2"/>
    <mergeCell ref="I2:J2"/>
    <mergeCell ref="A3:E3"/>
    <mergeCell ref="F3:H3"/>
    <mergeCell ref="I3:J3"/>
    <mergeCell ref="A4:G4"/>
    <mergeCell ref="H4:J4"/>
  </mergeCells>
  <pageMargins left="0.7" right="0.7" top="0.75" bottom="0.75" header="0.3" footer="0.3"/>
  <pageSetup scale="63" orientation="portrait" r:id="rId1"/>
  <colBreaks count="1" manualBreakCount="1">
    <brk id="10"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E6610-4090-9543-B71B-687682FF76C5}">
  <sheetPr codeName="Sheet12">
    <tabColor indexed="23"/>
  </sheetPr>
  <dimension ref="A1:T57"/>
  <sheetViews>
    <sheetView showGridLines="0" topLeftCell="A34" zoomScale="110" zoomScaleNormal="110" workbookViewId="0">
      <selection activeCell="B23" sqref="B23"/>
    </sheetView>
  </sheetViews>
  <sheetFormatPr defaultColWidth="8.81640625" defaultRowHeight="12.5"/>
  <cols>
    <col min="2" max="2" width="10" bestFit="1" customWidth="1"/>
    <col min="3" max="5" width="13.1796875" customWidth="1"/>
    <col min="6" max="6" width="13.7265625" customWidth="1"/>
    <col min="7" max="7" width="23.1796875" customWidth="1"/>
    <col min="8" max="8" width="12.1796875" customWidth="1"/>
    <col min="10" max="10" width="29.81640625" customWidth="1"/>
    <col min="11" max="11" width="10.81640625" customWidth="1"/>
    <col min="12" max="12" width="12.81640625" customWidth="1"/>
  </cols>
  <sheetData>
    <row r="1" spans="1:20" ht="43.4" customHeight="1">
      <c r="A1" s="705" t="s">
        <v>248</v>
      </c>
      <c r="B1" s="705"/>
      <c r="C1" s="705"/>
      <c r="D1" s="705"/>
      <c r="E1" s="705"/>
      <c r="F1" s="705"/>
      <c r="G1" s="705"/>
      <c r="H1" s="705"/>
      <c r="I1" s="705"/>
      <c r="J1" s="705"/>
      <c r="K1" s="39"/>
      <c r="L1" s="1251" t="s">
        <v>249</v>
      </c>
      <c r="M1" s="1252"/>
      <c r="N1" s="1252"/>
      <c r="O1" s="1252"/>
      <c r="P1" s="1252"/>
      <c r="Q1" s="1252"/>
      <c r="R1" s="1252"/>
      <c r="S1" s="1252"/>
      <c r="T1" s="1252"/>
    </row>
    <row r="2" spans="1:20" ht="15.75" customHeight="1">
      <c r="A2" s="1253" t="s">
        <v>124</v>
      </c>
      <c r="B2" s="1254"/>
      <c r="C2" s="1254"/>
      <c r="D2" s="1254"/>
      <c r="E2" s="1255"/>
      <c r="F2" s="1256" t="s">
        <v>137</v>
      </c>
      <c r="G2" s="743"/>
      <c r="H2" s="744"/>
      <c r="I2" s="1256" t="s">
        <v>7</v>
      </c>
      <c r="J2" s="744"/>
      <c r="K2" s="43"/>
      <c r="L2" s="1252"/>
      <c r="M2" s="1252"/>
      <c r="N2" s="1252"/>
      <c r="O2" s="1252"/>
      <c r="P2" s="1252"/>
      <c r="Q2" s="1252"/>
      <c r="R2" s="1252"/>
      <c r="S2" s="1252"/>
      <c r="T2" s="1252"/>
    </row>
    <row r="3" spans="1:20" ht="15.75" customHeight="1">
      <c r="A3" s="1257" t="str">
        <f>'1. BASIC INFO &amp; START PAGE'!$A$8</f>
        <v xml:space="preserve">TX EMTF: </v>
      </c>
      <c r="B3" s="1258"/>
      <c r="C3" s="1258"/>
      <c r="D3" s="1258"/>
      <c r="E3" s="1259"/>
      <c r="F3" s="1260" t="str">
        <f>'1. BASIC INFO &amp; START PAGE'!$V$8</f>
        <v>26-0002 FIFA World Cup 2026</v>
      </c>
      <c r="G3" s="1260"/>
      <c r="H3" s="1261"/>
      <c r="I3" s="1262" t="str">
        <f>'1. BASIC INFO &amp; START PAGE'!$V$10</f>
        <v>Category B - Emergency Protective Measures</v>
      </c>
      <c r="J3" s="1263"/>
      <c r="K3" s="42"/>
      <c r="L3" s="1252"/>
      <c r="M3" s="1252"/>
      <c r="N3" s="1252"/>
      <c r="O3" s="1252"/>
      <c r="P3" s="1252"/>
      <c r="Q3" s="1252"/>
      <c r="R3" s="1252"/>
      <c r="S3" s="1252"/>
      <c r="T3" s="1252"/>
    </row>
    <row r="4" spans="1:20" ht="15.75" customHeight="1">
      <c r="A4" s="1064" t="s">
        <v>90</v>
      </c>
      <c r="B4" s="1264"/>
      <c r="C4" s="1264"/>
      <c r="D4" s="1264"/>
      <c r="E4" s="1264"/>
      <c r="F4" s="1264"/>
      <c r="G4" s="1265"/>
      <c r="H4" s="1256"/>
      <c r="I4" s="743"/>
      <c r="J4" s="744"/>
      <c r="K4" s="43"/>
      <c r="L4" s="1252"/>
      <c r="M4" s="1252"/>
      <c r="N4" s="1252"/>
      <c r="O4" s="1252"/>
      <c r="P4" s="1252"/>
      <c r="Q4" s="1252"/>
      <c r="R4" s="1252"/>
      <c r="S4" s="1252"/>
      <c r="T4" s="1252"/>
    </row>
    <row r="5" spans="1:20" ht="15.75" customHeight="1">
      <c r="A5" s="1257" t="str">
        <f>'1. BASIC INFO &amp; START PAGE'!$A$10</f>
        <v>TX EMTF Response and coordination for STAR: 00-344245</v>
      </c>
      <c r="B5" s="1258"/>
      <c r="C5" s="1258"/>
      <c r="D5" s="1258"/>
      <c r="E5" s="1258"/>
      <c r="F5" s="1258"/>
      <c r="G5" s="1258"/>
      <c r="H5" s="972"/>
      <c r="I5" s="972"/>
      <c r="J5" s="973"/>
      <c r="K5" s="42"/>
      <c r="L5" s="1252"/>
      <c r="M5" s="1252"/>
      <c r="N5" s="1252"/>
      <c r="O5" s="1252"/>
      <c r="P5" s="1252"/>
      <c r="Q5" s="1252"/>
      <c r="R5" s="1252"/>
      <c r="S5" s="1252"/>
      <c r="T5" s="1252"/>
    </row>
    <row r="6" spans="1:20" ht="15.75" customHeight="1">
      <c r="A6" s="67" t="s">
        <v>13</v>
      </c>
      <c r="B6" s="151"/>
      <c r="C6" s="151"/>
      <c r="D6" s="68"/>
      <c r="E6" s="151"/>
      <c r="F6" s="151"/>
      <c r="G6" s="151"/>
      <c r="H6" s="1101" t="s">
        <v>14</v>
      </c>
      <c r="I6" s="708"/>
      <c r="J6" s="1270"/>
      <c r="K6" s="43"/>
      <c r="L6" s="1252"/>
      <c r="M6" s="1252"/>
      <c r="N6" s="1252"/>
      <c r="O6" s="1252"/>
      <c r="P6" s="1252"/>
      <c r="Q6" s="1252"/>
      <c r="R6" s="1252"/>
      <c r="S6" s="1252"/>
      <c r="T6" s="1252"/>
    </row>
    <row r="7" spans="1:20" s="229" customFormat="1" ht="15.65" customHeight="1">
      <c r="A7" s="1271" t="str">
        <f>'1. BASIC INFO &amp; START PAGE'!$A$14</f>
        <v>Statewide All-Hazards Response and Coordination.</v>
      </c>
      <c r="B7" s="1272"/>
      <c r="C7" s="1272"/>
      <c r="D7" s="1272"/>
      <c r="E7" s="1272"/>
      <c r="F7" s="1272"/>
      <c r="G7" s="1273"/>
      <c r="H7" s="225">
        <f>+'2. INVOICE'!D6</f>
        <v>46185</v>
      </c>
      <c r="I7" s="226" t="s">
        <v>16</v>
      </c>
      <c r="J7" s="227">
        <f>+'2. INVOICE'!H6</f>
        <v>46218</v>
      </c>
      <c r="K7" s="228"/>
      <c r="L7" s="1252"/>
      <c r="M7" s="1252"/>
      <c r="N7" s="1252"/>
      <c r="O7" s="1252"/>
      <c r="P7" s="1252"/>
      <c r="Q7" s="1252"/>
      <c r="R7" s="1252"/>
      <c r="S7" s="1252"/>
      <c r="T7" s="1252"/>
    </row>
    <row r="8" spans="1:20" ht="15.75" customHeight="1">
      <c r="A8" s="1274" t="s">
        <v>250</v>
      </c>
      <c r="B8" s="1275"/>
      <c r="C8" s="1275"/>
      <c r="D8" s="1275"/>
      <c r="E8" s="1275"/>
      <c r="F8" s="1275"/>
      <c r="G8" s="1276"/>
      <c r="H8" s="1277"/>
      <c r="I8" s="972"/>
      <c r="J8" s="973"/>
      <c r="K8" s="42"/>
      <c r="L8" s="1252"/>
      <c r="M8" s="1252"/>
      <c r="N8" s="1252"/>
      <c r="O8" s="1252"/>
      <c r="P8" s="1252"/>
      <c r="Q8" s="1252"/>
      <c r="R8" s="1252"/>
      <c r="S8" s="1252"/>
      <c r="T8" s="1252"/>
    </row>
    <row r="9" spans="1:20" ht="15.75" customHeight="1">
      <c r="A9" s="1278"/>
      <c r="B9" s="1280" t="s">
        <v>20</v>
      </c>
      <c r="C9" s="1282" t="s">
        <v>251</v>
      </c>
      <c r="D9" s="1282" t="s">
        <v>252</v>
      </c>
      <c r="E9" s="1282" t="s">
        <v>253</v>
      </c>
      <c r="F9" s="1287" t="s">
        <v>254</v>
      </c>
      <c r="G9" s="1282" t="s">
        <v>224</v>
      </c>
      <c r="H9" s="1289" t="s">
        <v>255</v>
      </c>
      <c r="I9" s="1290"/>
      <c r="J9" s="1291"/>
      <c r="K9" s="69"/>
      <c r="L9" s="1252"/>
      <c r="M9" s="1252"/>
      <c r="N9" s="1252"/>
      <c r="O9" s="1252"/>
      <c r="P9" s="1252"/>
      <c r="Q9" s="1252"/>
      <c r="R9" s="1252"/>
      <c r="S9" s="1252"/>
      <c r="T9" s="1252"/>
    </row>
    <row r="10" spans="1:20" ht="36" customHeight="1" thickBot="1">
      <c r="A10" s="1279"/>
      <c r="B10" s="1281"/>
      <c r="C10" s="1283"/>
      <c r="D10" s="1283"/>
      <c r="E10" s="1283"/>
      <c r="F10" s="1288"/>
      <c r="G10" s="1283"/>
      <c r="H10" s="155" t="s">
        <v>256</v>
      </c>
      <c r="I10" s="155" t="s">
        <v>230</v>
      </c>
      <c r="J10" s="155" t="s">
        <v>214</v>
      </c>
      <c r="K10" s="69"/>
      <c r="L10" s="1252"/>
      <c r="M10" s="1252"/>
      <c r="N10" s="1252"/>
      <c r="O10" s="1252"/>
      <c r="P10" s="1252"/>
      <c r="Q10" s="1252"/>
      <c r="R10" s="1252"/>
      <c r="S10" s="1252"/>
      <c r="T10" s="1252"/>
    </row>
    <row r="11" spans="1:20" ht="27" customHeight="1">
      <c r="A11" s="70" t="s">
        <v>257</v>
      </c>
      <c r="B11" s="1268"/>
      <c r="C11" s="1268"/>
      <c r="D11" s="1268"/>
      <c r="E11" s="1268"/>
      <c r="F11" s="1268"/>
      <c r="G11" s="1268"/>
      <c r="H11" s="1268"/>
      <c r="I11" s="1268"/>
      <c r="J11" s="1269"/>
      <c r="K11" s="48"/>
      <c r="L11" s="1252"/>
      <c r="M11" s="1252"/>
      <c r="N11" s="1252"/>
      <c r="O11" s="1252"/>
      <c r="P11" s="1252"/>
      <c r="Q11" s="1252"/>
      <c r="R11" s="1252"/>
      <c r="S11" s="1252"/>
      <c r="T11" s="1252"/>
    </row>
    <row r="12" spans="1:20" ht="15.75" customHeight="1">
      <c r="A12" s="71">
        <f>'3. DEPLOYED LABOR SUMMARY 1 '!G10</f>
        <v>46185</v>
      </c>
      <c r="B12" s="477"/>
      <c r="C12" s="169"/>
      <c r="D12" s="169"/>
      <c r="E12" s="169"/>
      <c r="F12" s="170">
        <f>SUM(C12:E12)</f>
        <v>0</v>
      </c>
      <c r="G12" s="171"/>
      <c r="H12" s="172"/>
      <c r="I12" s="443" t="e">
        <f>$N$14</f>
        <v>#REF!</v>
      </c>
      <c r="J12" s="173" t="e">
        <f>SUM(H12)*I12</f>
        <v>#REF!</v>
      </c>
      <c r="K12" s="48"/>
      <c r="L12" s="1252"/>
      <c r="M12" s="1252"/>
      <c r="N12" s="1252"/>
      <c r="O12" s="1252"/>
      <c r="P12" s="1252"/>
      <c r="Q12" s="1252"/>
      <c r="R12" s="1252"/>
      <c r="S12" s="1252"/>
      <c r="T12" s="1252"/>
    </row>
    <row r="13" spans="1:20" ht="15.75" customHeight="1" thickBot="1">
      <c r="A13" s="72">
        <f>+A12+1</f>
        <v>46186</v>
      </c>
      <c r="B13" s="478"/>
      <c r="C13" s="169"/>
      <c r="D13" s="169"/>
      <c r="E13" s="169"/>
      <c r="F13" s="174">
        <f t="shared" ref="F13:F18" si="0">SUM(C13:E13)</f>
        <v>0</v>
      </c>
      <c r="G13" s="169"/>
      <c r="H13" s="175"/>
      <c r="I13" s="443" t="e">
        <f t="shared" ref="I13:I18" si="1">$N$14</f>
        <v>#REF!</v>
      </c>
      <c r="J13" s="176" t="e">
        <f t="shared" ref="J13:J18" si="2">SUM(H13)*I13</f>
        <v>#REF!</v>
      </c>
      <c r="K13" s="48"/>
      <c r="L13" s="53"/>
      <c r="M13" s="53"/>
      <c r="N13" s="53"/>
      <c r="O13" s="53"/>
      <c r="P13" s="53"/>
      <c r="Q13" s="53"/>
      <c r="R13" s="53"/>
      <c r="S13" s="53"/>
      <c r="T13" s="53"/>
    </row>
    <row r="14" spans="1:20" ht="15.75" customHeight="1" thickBot="1">
      <c r="A14" s="72">
        <f t="shared" ref="A14:A18" si="3">+A13+1</f>
        <v>46187</v>
      </c>
      <c r="B14" s="478"/>
      <c r="C14" s="169"/>
      <c r="D14" s="169"/>
      <c r="E14" s="169"/>
      <c r="F14" s="174">
        <f t="shared" si="0"/>
        <v>0</v>
      </c>
      <c r="G14" s="169"/>
      <c r="H14" s="175"/>
      <c r="I14" s="443" t="e">
        <f t="shared" si="1"/>
        <v>#REF!</v>
      </c>
      <c r="J14" s="176" t="e">
        <f t="shared" si="2"/>
        <v>#REF!</v>
      </c>
      <c r="K14" s="48"/>
      <c r="L14" s="1266" t="s">
        <v>258</v>
      </c>
      <c r="M14" s="1267"/>
      <c r="N14" s="248" t="e">
        <f>#REF!</f>
        <v>#REF!</v>
      </c>
      <c r="O14" s="249" t="s">
        <v>259</v>
      </c>
      <c r="P14" s="250"/>
      <c r="Q14" s="251"/>
      <c r="R14" s="53"/>
      <c r="S14" s="53"/>
      <c r="T14" s="53"/>
    </row>
    <row r="15" spans="1:20" ht="15.75" customHeight="1">
      <c r="A15" s="72">
        <f t="shared" si="3"/>
        <v>46188</v>
      </c>
      <c r="B15" s="478"/>
      <c r="C15" s="169"/>
      <c r="D15" s="169"/>
      <c r="E15" s="169"/>
      <c r="F15" s="174">
        <f t="shared" si="0"/>
        <v>0</v>
      </c>
      <c r="G15" s="169">
        <v>0</v>
      </c>
      <c r="H15" s="175"/>
      <c r="I15" s="443" t="e">
        <f t="shared" si="1"/>
        <v>#REF!</v>
      </c>
      <c r="J15" s="176" t="e">
        <f t="shared" si="2"/>
        <v>#REF!</v>
      </c>
      <c r="K15" s="48"/>
      <c r="L15" s="53"/>
      <c r="M15" s="53"/>
      <c r="N15" s="53"/>
      <c r="O15" s="53"/>
      <c r="P15" s="53"/>
      <c r="Q15" s="53"/>
      <c r="R15" s="53"/>
      <c r="S15" s="53"/>
      <c r="T15" s="53"/>
    </row>
    <row r="16" spans="1:20" ht="15.75" customHeight="1">
      <c r="A16" s="72">
        <f t="shared" si="3"/>
        <v>46189</v>
      </c>
      <c r="B16" s="478"/>
      <c r="C16" s="169"/>
      <c r="D16" s="169"/>
      <c r="E16" s="169"/>
      <c r="F16" s="174">
        <f t="shared" si="0"/>
        <v>0</v>
      </c>
      <c r="G16" s="169">
        <v>0</v>
      </c>
      <c r="H16" s="175"/>
      <c r="I16" s="443" t="e">
        <f t="shared" si="1"/>
        <v>#REF!</v>
      </c>
      <c r="J16" s="176" t="e">
        <f t="shared" si="2"/>
        <v>#REF!</v>
      </c>
      <c r="K16" s="48"/>
      <c r="L16" s="53"/>
      <c r="M16" s="53"/>
      <c r="N16" s="53"/>
      <c r="O16" s="53"/>
      <c r="P16" s="53"/>
      <c r="Q16" s="53"/>
      <c r="R16" s="53"/>
      <c r="S16" s="53"/>
      <c r="T16" s="53"/>
    </row>
    <row r="17" spans="1:20" ht="15.75" customHeight="1">
      <c r="A17" s="72">
        <f t="shared" si="3"/>
        <v>46190</v>
      </c>
      <c r="B17" s="478"/>
      <c r="C17" s="169"/>
      <c r="D17" s="169"/>
      <c r="E17" s="169"/>
      <c r="F17" s="174">
        <f t="shared" si="0"/>
        <v>0</v>
      </c>
      <c r="G17" s="169">
        <v>0</v>
      </c>
      <c r="H17" s="175"/>
      <c r="I17" s="443" t="e">
        <f t="shared" si="1"/>
        <v>#REF!</v>
      </c>
      <c r="J17" s="176" t="e">
        <f t="shared" si="2"/>
        <v>#REF!</v>
      </c>
      <c r="K17" s="48"/>
      <c r="L17" s="53"/>
      <c r="M17" s="53"/>
      <c r="N17" s="53"/>
      <c r="O17" s="53"/>
      <c r="P17" s="53"/>
      <c r="Q17" s="53"/>
      <c r="R17" s="53"/>
      <c r="S17" s="53"/>
      <c r="T17" s="53"/>
    </row>
    <row r="18" spans="1:20" ht="15.75" customHeight="1" thickBot="1">
      <c r="A18" s="184">
        <f t="shared" si="3"/>
        <v>46191</v>
      </c>
      <c r="B18" s="479"/>
      <c r="C18" s="177"/>
      <c r="D18" s="177"/>
      <c r="E18" s="177"/>
      <c r="F18" s="178">
        <f t="shared" si="0"/>
        <v>0</v>
      </c>
      <c r="G18" s="177">
        <v>0</v>
      </c>
      <c r="H18" s="179"/>
      <c r="I18" s="443" t="e">
        <f t="shared" si="1"/>
        <v>#REF!</v>
      </c>
      <c r="J18" s="180" t="e">
        <f t="shared" si="2"/>
        <v>#REF!</v>
      </c>
      <c r="K18" s="48"/>
      <c r="L18" s="53"/>
      <c r="M18" s="53"/>
      <c r="N18" s="53"/>
      <c r="O18" s="53"/>
      <c r="P18" s="53"/>
      <c r="Q18" s="53"/>
      <c r="R18" s="53"/>
      <c r="S18" s="53"/>
      <c r="T18" s="53"/>
    </row>
    <row r="19" spans="1:20" ht="27" customHeight="1">
      <c r="A19" s="70" t="s">
        <v>257</v>
      </c>
      <c r="B19" s="1268"/>
      <c r="C19" s="1268"/>
      <c r="D19" s="1268"/>
      <c r="E19" s="1268"/>
      <c r="F19" s="1268"/>
      <c r="G19" s="1268"/>
      <c r="H19" s="1268"/>
      <c r="I19" s="1268"/>
      <c r="J19" s="1269"/>
      <c r="K19" s="48"/>
      <c r="L19" s="53"/>
      <c r="M19" s="53"/>
      <c r="N19" s="53"/>
      <c r="O19" s="53"/>
      <c r="P19" s="53"/>
      <c r="Q19" s="53"/>
      <c r="R19" s="53"/>
      <c r="S19" s="53"/>
      <c r="T19" s="53"/>
    </row>
    <row r="20" spans="1:20" ht="15.75" customHeight="1">
      <c r="A20" s="71">
        <f>A12</f>
        <v>46185</v>
      </c>
      <c r="B20" s="477"/>
      <c r="C20" s="171"/>
      <c r="D20" s="171"/>
      <c r="E20" s="171"/>
      <c r="F20" s="170">
        <f t="shared" ref="F20:F26" si="4">SUM(C20:E20)</f>
        <v>0</v>
      </c>
      <c r="G20" s="171">
        <v>0</v>
      </c>
      <c r="H20" s="172"/>
      <c r="I20" s="443" t="e">
        <f t="shared" ref="I20:I26" si="5">$N$14</f>
        <v>#REF!</v>
      </c>
      <c r="J20" s="173" t="e">
        <f>SUM(H20)*I20</f>
        <v>#REF!</v>
      </c>
      <c r="K20" s="48"/>
      <c r="L20" s="53"/>
      <c r="M20" s="53"/>
      <c r="N20" s="53"/>
      <c r="O20" s="53"/>
      <c r="P20" s="53"/>
      <c r="Q20" s="53"/>
      <c r="R20" s="53"/>
      <c r="S20" s="53"/>
      <c r="T20" s="53"/>
    </row>
    <row r="21" spans="1:20" ht="15.75" customHeight="1">
      <c r="A21" s="71">
        <f>+A20+1</f>
        <v>46186</v>
      </c>
      <c r="B21" s="478"/>
      <c r="C21" s="169"/>
      <c r="D21" s="169"/>
      <c r="E21" s="169"/>
      <c r="F21" s="174">
        <f t="shared" si="4"/>
        <v>0</v>
      </c>
      <c r="G21" s="169">
        <v>0</v>
      </c>
      <c r="H21" s="175"/>
      <c r="I21" s="443" t="e">
        <f t="shared" si="5"/>
        <v>#REF!</v>
      </c>
      <c r="J21" s="176" t="e">
        <f t="shared" ref="J21:J26" si="6">SUM(H21)*I21</f>
        <v>#REF!</v>
      </c>
      <c r="K21" s="48"/>
      <c r="L21" s="39"/>
      <c r="M21" s="39"/>
      <c r="N21" s="39"/>
      <c r="O21" s="39"/>
      <c r="P21" s="39"/>
      <c r="Q21" s="39"/>
      <c r="R21" s="39"/>
      <c r="S21" s="39"/>
      <c r="T21" s="39"/>
    </row>
    <row r="22" spans="1:20" ht="15.75" customHeight="1">
      <c r="A22" s="71">
        <f t="shared" ref="A22:A26" si="7">+A21+1</f>
        <v>46187</v>
      </c>
      <c r="B22" s="478"/>
      <c r="C22" s="169"/>
      <c r="D22" s="169"/>
      <c r="E22" s="169"/>
      <c r="F22" s="174">
        <f t="shared" si="4"/>
        <v>0</v>
      </c>
      <c r="G22" s="169">
        <v>0</v>
      </c>
      <c r="H22" s="175"/>
      <c r="I22" s="443" t="e">
        <f t="shared" si="5"/>
        <v>#REF!</v>
      </c>
      <c r="J22" s="176" t="e">
        <f t="shared" si="6"/>
        <v>#REF!</v>
      </c>
      <c r="K22" s="48"/>
      <c r="L22" s="39"/>
      <c r="M22" s="39"/>
      <c r="N22" s="39"/>
      <c r="O22" s="39"/>
      <c r="P22" s="39"/>
      <c r="Q22" s="39"/>
      <c r="R22" s="39"/>
      <c r="S22" s="39"/>
      <c r="T22" s="39"/>
    </row>
    <row r="23" spans="1:20" ht="15.75" customHeight="1">
      <c r="A23" s="71">
        <f t="shared" si="7"/>
        <v>46188</v>
      </c>
      <c r="B23" s="478"/>
      <c r="C23" s="169"/>
      <c r="D23" s="169"/>
      <c r="E23" s="169"/>
      <c r="F23" s="174">
        <f t="shared" si="4"/>
        <v>0</v>
      </c>
      <c r="G23" s="169">
        <v>0</v>
      </c>
      <c r="H23" s="175"/>
      <c r="I23" s="443" t="e">
        <f t="shared" si="5"/>
        <v>#REF!</v>
      </c>
      <c r="J23" s="176" t="e">
        <f t="shared" si="6"/>
        <v>#REF!</v>
      </c>
      <c r="K23" s="48"/>
      <c r="L23" s="39"/>
      <c r="M23" s="39"/>
      <c r="N23" s="39"/>
      <c r="O23" s="39"/>
      <c r="P23" s="39"/>
      <c r="Q23" s="39"/>
      <c r="R23" s="39"/>
      <c r="S23" s="39"/>
      <c r="T23" s="39"/>
    </row>
    <row r="24" spans="1:20" ht="15.75" customHeight="1">
      <c r="A24" s="71">
        <f t="shared" si="7"/>
        <v>46189</v>
      </c>
      <c r="B24" s="478"/>
      <c r="C24" s="169"/>
      <c r="D24" s="169"/>
      <c r="E24" s="169"/>
      <c r="F24" s="174">
        <f t="shared" si="4"/>
        <v>0</v>
      </c>
      <c r="G24" s="169">
        <v>0</v>
      </c>
      <c r="H24" s="175"/>
      <c r="I24" s="443" t="e">
        <f t="shared" si="5"/>
        <v>#REF!</v>
      </c>
      <c r="J24" s="176" t="e">
        <f t="shared" si="6"/>
        <v>#REF!</v>
      </c>
      <c r="K24" s="48"/>
      <c r="L24" s="39"/>
      <c r="M24" s="39"/>
      <c r="N24" s="39"/>
      <c r="O24" s="39"/>
      <c r="P24" s="39"/>
      <c r="Q24" s="39"/>
      <c r="R24" s="39"/>
      <c r="S24" s="39"/>
      <c r="T24" s="39"/>
    </row>
    <row r="25" spans="1:20" ht="15.75" customHeight="1">
      <c r="A25" s="71">
        <f t="shared" si="7"/>
        <v>46190</v>
      </c>
      <c r="B25" s="478"/>
      <c r="C25" s="169"/>
      <c r="D25" s="169"/>
      <c r="E25" s="169"/>
      <c r="F25" s="174">
        <f t="shared" si="4"/>
        <v>0</v>
      </c>
      <c r="G25" s="169">
        <v>0</v>
      </c>
      <c r="H25" s="175"/>
      <c r="I25" s="443" t="e">
        <f t="shared" si="5"/>
        <v>#REF!</v>
      </c>
      <c r="J25" s="176" t="e">
        <f t="shared" si="6"/>
        <v>#REF!</v>
      </c>
      <c r="K25" s="48"/>
      <c r="L25" s="39"/>
      <c r="M25" s="39"/>
      <c r="N25" s="39"/>
      <c r="O25" s="39"/>
      <c r="P25" s="39"/>
      <c r="Q25" s="39"/>
      <c r="R25" s="39"/>
      <c r="S25" s="39"/>
      <c r="T25" s="39"/>
    </row>
    <row r="26" spans="1:20" ht="15.75" customHeight="1" thickBot="1">
      <c r="A26" s="185">
        <f t="shared" si="7"/>
        <v>46191</v>
      </c>
      <c r="B26" s="479"/>
      <c r="C26" s="177"/>
      <c r="D26" s="177"/>
      <c r="E26" s="177"/>
      <c r="F26" s="178">
        <f t="shared" si="4"/>
        <v>0</v>
      </c>
      <c r="G26" s="177">
        <v>0</v>
      </c>
      <c r="H26" s="179"/>
      <c r="I26" s="443" t="e">
        <f t="shared" si="5"/>
        <v>#REF!</v>
      </c>
      <c r="J26" s="180" t="e">
        <f t="shared" si="6"/>
        <v>#REF!</v>
      </c>
      <c r="K26" s="48"/>
      <c r="L26" s="39"/>
      <c r="M26" s="39"/>
      <c r="N26" s="39"/>
      <c r="O26" s="39"/>
      <c r="P26" s="39"/>
      <c r="Q26" s="39"/>
      <c r="R26" s="39"/>
      <c r="S26" s="39"/>
      <c r="T26" s="39"/>
    </row>
    <row r="27" spans="1:20" ht="27" customHeight="1">
      <c r="A27" s="70" t="s">
        <v>257</v>
      </c>
      <c r="B27" s="1268"/>
      <c r="C27" s="1268"/>
      <c r="D27" s="1268"/>
      <c r="E27" s="1268"/>
      <c r="F27" s="1268"/>
      <c r="G27" s="1268"/>
      <c r="H27" s="1268"/>
      <c r="I27" s="1268"/>
      <c r="J27" s="1269"/>
      <c r="K27" s="48"/>
      <c r="L27" s="39"/>
      <c r="M27" s="39"/>
      <c r="N27" s="39"/>
      <c r="O27" s="39"/>
      <c r="P27" s="39"/>
      <c r="Q27" s="39"/>
      <c r="R27" s="39"/>
      <c r="S27" s="39"/>
      <c r="T27" s="39"/>
    </row>
    <row r="28" spans="1:20" ht="15.75" customHeight="1">
      <c r="A28" s="71">
        <f>A12</f>
        <v>46185</v>
      </c>
      <c r="B28" s="477"/>
      <c r="C28" s="171"/>
      <c r="D28" s="171"/>
      <c r="E28" s="171"/>
      <c r="F28" s="170">
        <f t="shared" ref="F28:F34" si="8">SUM(C28:E28)</f>
        <v>0</v>
      </c>
      <c r="G28" s="171"/>
      <c r="H28" s="172"/>
      <c r="I28" s="443" t="e">
        <f t="shared" ref="I28:I34" si="9">$N$14</f>
        <v>#REF!</v>
      </c>
      <c r="J28" s="173" t="e">
        <f>SUM(H28)*I28</f>
        <v>#REF!</v>
      </c>
      <c r="K28" s="48"/>
      <c r="L28" s="39"/>
      <c r="M28" s="39"/>
      <c r="N28" s="39"/>
      <c r="O28" s="39"/>
      <c r="P28" s="39"/>
      <c r="Q28" s="39"/>
      <c r="R28" s="39"/>
      <c r="S28" s="39"/>
      <c r="T28" s="39"/>
    </row>
    <row r="29" spans="1:20" ht="15.75" customHeight="1">
      <c r="A29" s="71">
        <f>+A28+1</f>
        <v>46186</v>
      </c>
      <c r="B29" s="478"/>
      <c r="C29" s="169"/>
      <c r="D29" s="169"/>
      <c r="E29" s="169"/>
      <c r="F29" s="174">
        <f t="shared" si="8"/>
        <v>0</v>
      </c>
      <c r="G29" s="169"/>
      <c r="H29" s="175"/>
      <c r="I29" s="443" t="e">
        <f t="shared" si="9"/>
        <v>#REF!</v>
      </c>
      <c r="J29" s="176" t="e">
        <f t="shared" ref="J29:J34" si="10">SUM(H29)*I29</f>
        <v>#REF!</v>
      </c>
      <c r="K29" s="48"/>
      <c r="L29" s="39"/>
      <c r="M29" s="39"/>
      <c r="N29" s="39"/>
      <c r="O29" s="39"/>
      <c r="P29" s="39"/>
      <c r="Q29" s="39"/>
      <c r="R29" s="39"/>
      <c r="S29" s="39"/>
      <c r="T29" s="39"/>
    </row>
    <row r="30" spans="1:20" ht="15.75" customHeight="1">
      <c r="A30" s="71">
        <f t="shared" ref="A30:A34" si="11">+A29+1</f>
        <v>46187</v>
      </c>
      <c r="B30" s="478"/>
      <c r="C30" s="169"/>
      <c r="D30" s="169"/>
      <c r="E30" s="169"/>
      <c r="F30" s="174">
        <f t="shared" si="8"/>
        <v>0</v>
      </c>
      <c r="G30" s="169"/>
      <c r="H30" s="175"/>
      <c r="I30" s="443" t="e">
        <f t="shared" si="9"/>
        <v>#REF!</v>
      </c>
      <c r="J30" s="176" t="e">
        <f t="shared" si="10"/>
        <v>#REF!</v>
      </c>
      <c r="K30" s="48"/>
      <c r="L30" s="39"/>
      <c r="M30" s="39"/>
      <c r="N30" s="39"/>
      <c r="O30" s="39"/>
      <c r="P30" s="39"/>
      <c r="Q30" s="39"/>
      <c r="R30" s="39"/>
      <c r="S30" s="39"/>
      <c r="T30" s="39"/>
    </row>
    <row r="31" spans="1:20" ht="15.75" customHeight="1">
      <c r="A31" s="71">
        <f t="shared" si="11"/>
        <v>46188</v>
      </c>
      <c r="B31" s="478"/>
      <c r="C31" s="169"/>
      <c r="D31" s="169"/>
      <c r="E31" s="169"/>
      <c r="F31" s="174">
        <f t="shared" si="8"/>
        <v>0</v>
      </c>
      <c r="G31" s="169">
        <v>0</v>
      </c>
      <c r="H31" s="175"/>
      <c r="I31" s="443" t="e">
        <f t="shared" si="9"/>
        <v>#REF!</v>
      </c>
      <c r="J31" s="176" t="e">
        <f t="shared" si="10"/>
        <v>#REF!</v>
      </c>
      <c r="K31" s="48"/>
      <c r="L31" s="39"/>
      <c r="M31" s="39"/>
      <c r="N31" s="39"/>
      <c r="O31" s="39"/>
      <c r="P31" s="39"/>
      <c r="Q31" s="39"/>
      <c r="R31" s="39"/>
      <c r="S31" s="39"/>
      <c r="T31" s="39"/>
    </row>
    <row r="32" spans="1:20" ht="15.75" customHeight="1">
      <c r="A32" s="71">
        <f t="shared" si="11"/>
        <v>46189</v>
      </c>
      <c r="B32" s="478"/>
      <c r="C32" s="169"/>
      <c r="D32" s="169"/>
      <c r="E32" s="169"/>
      <c r="F32" s="174">
        <f t="shared" si="8"/>
        <v>0</v>
      </c>
      <c r="G32" s="169">
        <v>0</v>
      </c>
      <c r="H32" s="175"/>
      <c r="I32" s="443" t="e">
        <f t="shared" si="9"/>
        <v>#REF!</v>
      </c>
      <c r="J32" s="176" t="e">
        <f t="shared" si="10"/>
        <v>#REF!</v>
      </c>
      <c r="K32" s="48"/>
      <c r="L32" s="39"/>
      <c r="M32" s="39"/>
      <c r="N32" s="39"/>
      <c r="O32" s="39"/>
      <c r="P32" s="39"/>
      <c r="Q32" s="39"/>
      <c r="R32" s="39"/>
      <c r="S32" s="39"/>
      <c r="T32" s="39"/>
    </row>
    <row r="33" spans="1:20" ht="15.75" customHeight="1">
      <c r="A33" s="71">
        <f t="shared" si="11"/>
        <v>46190</v>
      </c>
      <c r="B33" s="478"/>
      <c r="C33" s="169"/>
      <c r="D33" s="169"/>
      <c r="E33" s="169"/>
      <c r="F33" s="174">
        <f t="shared" si="8"/>
        <v>0</v>
      </c>
      <c r="G33" s="169">
        <v>0</v>
      </c>
      <c r="H33" s="175"/>
      <c r="I33" s="443" t="e">
        <f t="shared" si="9"/>
        <v>#REF!</v>
      </c>
      <c r="J33" s="176" t="e">
        <f t="shared" si="10"/>
        <v>#REF!</v>
      </c>
      <c r="K33" s="48"/>
      <c r="L33" s="39"/>
      <c r="M33" s="39"/>
      <c r="N33" s="39"/>
      <c r="O33" s="39"/>
      <c r="P33" s="39"/>
      <c r="Q33" s="39"/>
      <c r="R33" s="39"/>
      <c r="S33" s="39"/>
      <c r="T33" s="39"/>
    </row>
    <row r="34" spans="1:20" ht="15.75" customHeight="1" thickBot="1">
      <c r="A34" s="185">
        <f t="shared" si="11"/>
        <v>46191</v>
      </c>
      <c r="B34" s="479"/>
      <c r="C34" s="177"/>
      <c r="D34" s="177"/>
      <c r="E34" s="177"/>
      <c r="F34" s="178">
        <f t="shared" si="8"/>
        <v>0</v>
      </c>
      <c r="G34" s="177">
        <v>0</v>
      </c>
      <c r="H34" s="179"/>
      <c r="I34" s="443" t="e">
        <f t="shared" si="9"/>
        <v>#REF!</v>
      </c>
      <c r="J34" s="180" t="e">
        <f t="shared" si="10"/>
        <v>#REF!</v>
      </c>
      <c r="K34" s="39"/>
      <c r="L34" s="39"/>
      <c r="M34" s="39"/>
      <c r="N34" s="39"/>
      <c r="O34" s="39"/>
      <c r="P34" s="39"/>
      <c r="Q34" s="39"/>
      <c r="R34" s="39"/>
      <c r="S34" s="39"/>
      <c r="T34" s="39"/>
    </row>
    <row r="35" spans="1:20" ht="27" customHeight="1">
      <c r="A35" s="70" t="s">
        <v>257</v>
      </c>
      <c r="B35" s="1268"/>
      <c r="C35" s="1268"/>
      <c r="D35" s="1268"/>
      <c r="E35" s="1268"/>
      <c r="F35" s="1268"/>
      <c r="G35" s="1268"/>
      <c r="H35" s="1268"/>
      <c r="I35" s="1268"/>
      <c r="J35" s="1269"/>
      <c r="K35" s="39"/>
      <c r="L35" s="39"/>
      <c r="M35" s="39"/>
      <c r="N35" s="39"/>
      <c r="O35" s="39"/>
      <c r="P35" s="39"/>
      <c r="Q35" s="39"/>
      <c r="R35" s="39"/>
      <c r="S35" s="39"/>
      <c r="T35" s="39"/>
    </row>
    <row r="36" spans="1:20" ht="15.75" customHeight="1">
      <c r="A36" s="71">
        <f>A12</f>
        <v>46185</v>
      </c>
      <c r="B36" s="477"/>
      <c r="C36" s="171"/>
      <c r="D36" s="171"/>
      <c r="E36" s="171"/>
      <c r="F36" s="170">
        <f t="shared" ref="F36:F42" si="12">SUM(C36:E36)</f>
        <v>0</v>
      </c>
      <c r="G36" s="171">
        <v>0</v>
      </c>
      <c r="H36" s="172"/>
      <c r="I36" s="443" t="e">
        <f t="shared" ref="I36:I42" si="13">$N$14</f>
        <v>#REF!</v>
      </c>
      <c r="J36" s="173" t="e">
        <f>SUM(H36)*I36</f>
        <v>#REF!</v>
      </c>
      <c r="K36" s="39"/>
      <c r="L36" s="39"/>
      <c r="M36" s="39"/>
      <c r="N36" s="39"/>
      <c r="O36" s="39"/>
      <c r="P36" s="39"/>
      <c r="Q36" s="39"/>
      <c r="R36" s="39"/>
      <c r="S36" s="39"/>
      <c r="T36" s="39"/>
    </row>
    <row r="37" spans="1:20" ht="15.75" customHeight="1">
      <c r="A37" s="72">
        <f>+A36+1</f>
        <v>46186</v>
      </c>
      <c r="B37" s="478"/>
      <c r="C37" s="169"/>
      <c r="D37" s="169"/>
      <c r="E37" s="169"/>
      <c r="F37" s="174">
        <f t="shared" si="12"/>
        <v>0</v>
      </c>
      <c r="G37" s="169">
        <v>0</v>
      </c>
      <c r="H37" s="175"/>
      <c r="I37" s="443" t="e">
        <f t="shared" si="13"/>
        <v>#REF!</v>
      </c>
      <c r="J37" s="176" t="e">
        <f t="shared" ref="J37:J42" si="14">SUM(H37)*I37</f>
        <v>#REF!</v>
      </c>
      <c r="K37" s="39"/>
      <c r="L37" s="39"/>
      <c r="M37" s="39"/>
      <c r="N37" s="39"/>
      <c r="O37" s="39"/>
      <c r="P37" s="39"/>
      <c r="Q37" s="39"/>
      <c r="R37" s="39"/>
      <c r="S37" s="39"/>
      <c r="T37" s="39"/>
    </row>
    <row r="38" spans="1:20" ht="15.75" customHeight="1">
      <c r="A38" s="72">
        <f t="shared" ref="A38:A42" si="15">+A37+1</f>
        <v>46187</v>
      </c>
      <c r="B38" s="478"/>
      <c r="C38" s="169"/>
      <c r="D38" s="169"/>
      <c r="E38" s="169"/>
      <c r="F38" s="174">
        <f t="shared" si="12"/>
        <v>0</v>
      </c>
      <c r="G38" s="169">
        <v>0</v>
      </c>
      <c r="H38" s="175"/>
      <c r="I38" s="443" t="e">
        <f t="shared" si="13"/>
        <v>#REF!</v>
      </c>
      <c r="J38" s="176" t="e">
        <f t="shared" si="14"/>
        <v>#REF!</v>
      </c>
      <c r="K38" s="39"/>
      <c r="L38" s="39"/>
      <c r="M38" s="39"/>
      <c r="N38" s="39"/>
      <c r="O38" s="39"/>
      <c r="P38" s="39"/>
      <c r="Q38" s="39"/>
      <c r="R38" s="39"/>
      <c r="S38" s="39"/>
      <c r="T38" s="39"/>
    </row>
    <row r="39" spans="1:20" ht="15.75" customHeight="1">
      <c r="A39" s="72">
        <f t="shared" si="15"/>
        <v>46188</v>
      </c>
      <c r="B39" s="478"/>
      <c r="C39" s="169"/>
      <c r="D39" s="169"/>
      <c r="E39" s="169"/>
      <c r="F39" s="174">
        <f t="shared" si="12"/>
        <v>0</v>
      </c>
      <c r="G39" s="169">
        <v>0</v>
      </c>
      <c r="H39" s="175"/>
      <c r="I39" s="443" t="e">
        <f t="shared" si="13"/>
        <v>#REF!</v>
      </c>
      <c r="J39" s="176" t="e">
        <f t="shared" si="14"/>
        <v>#REF!</v>
      </c>
      <c r="K39" s="39"/>
      <c r="L39" s="39"/>
      <c r="M39" s="39"/>
      <c r="N39" s="39"/>
      <c r="O39" s="39"/>
      <c r="P39" s="39"/>
      <c r="Q39" s="39"/>
      <c r="R39" s="39"/>
      <c r="S39" s="39"/>
      <c r="T39" s="39"/>
    </row>
    <row r="40" spans="1:20" ht="15.75" customHeight="1">
      <c r="A40" s="72">
        <f t="shared" si="15"/>
        <v>46189</v>
      </c>
      <c r="B40" s="478"/>
      <c r="C40" s="169"/>
      <c r="D40" s="169"/>
      <c r="E40" s="169"/>
      <c r="F40" s="174">
        <f t="shared" si="12"/>
        <v>0</v>
      </c>
      <c r="G40" s="169">
        <v>0</v>
      </c>
      <c r="H40" s="175"/>
      <c r="I40" s="443" t="e">
        <f t="shared" si="13"/>
        <v>#REF!</v>
      </c>
      <c r="J40" s="176" t="e">
        <f t="shared" si="14"/>
        <v>#REF!</v>
      </c>
      <c r="K40" s="39"/>
      <c r="L40" s="39"/>
      <c r="M40" s="39"/>
      <c r="N40" s="39"/>
      <c r="O40" s="39"/>
      <c r="P40" s="39"/>
      <c r="Q40" s="39"/>
      <c r="R40" s="39"/>
      <c r="S40" s="39"/>
      <c r="T40" s="39"/>
    </row>
    <row r="41" spans="1:20" ht="15.75" customHeight="1">
      <c r="A41" s="72">
        <f t="shared" si="15"/>
        <v>46190</v>
      </c>
      <c r="B41" s="478"/>
      <c r="C41" s="169"/>
      <c r="D41" s="169"/>
      <c r="E41" s="169"/>
      <c r="F41" s="174">
        <f t="shared" si="12"/>
        <v>0</v>
      </c>
      <c r="G41" s="169">
        <v>0</v>
      </c>
      <c r="H41" s="175"/>
      <c r="I41" s="443" t="e">
        <f t="shared" si="13"/>
        <v>#REF!</v>
      </c>
      <c r="J41" s="176" t="e">
        <f t="shared" si="14"/>
        <v>#REF!</v>
      </c>
      <c r="K41" s="39"/>
      <c r="L41" s="39"/>
      <c r="M41" s="39"/>
      <c r="N41" s="39"/>
      <c r="O41" s="39"/>
      <c r="P41" s="39"/>
      <c r="Q41" s="39"/>
      <c r="R41" s="39"/>
      <c r="S41" s="39"/>
      <c r="T41" s="39"/>
    </row>
    <row r="42" spans="1:20" ht="15.75" customHeight="1" thickBot="1">
      <c r="A42" s="186">
        <f t="shared" si="15"/>
        <v>46191</v>
      </c>
      <c r="B42" s="479"/>
      <c r="C42" s="177"/>
      <c r="D42" s="177"/>
      <c r="E42" s="177"/>
      <c r="F42" s="178">
        <f t="shared" si="12"/>
        <v>0</v>
      </c>
      <c r="G42" s="177">
        <v>0</v>
      </c>
      <c r="H42" s="179"/>
      <c r="I42" s="443" t="e">
        <f t="shared" si="13"/>
        <v>#REF!</v>
      </c>
      <c r="J42" s="180" t="e">
        <f t="shared" si="14"/>
        <v>#REF!</v>
      </c>
      <c r="K42" s="39"/>
      <c r="L42" s="39"/>
      <c r="M42" s="39"/>
      <c r="N42" s="39"/>
      <c r="O42" s="39"/>
      <c r="P42" s="39"/>
      <c r="Q42" s="39"/>
      <c r="R42" s="39"/>
      <c r="S42" s="39"/>
      <c r="T42" s="39"/>
    </row>
    <row r="43" spans="1:20" ht="15.75" customHeight="1" thickBot="1">
      <c r="A43" s="201"/>
      <c r="B43" s="73"/>
      <c r="C43" s="74"/>
      <c r="D43" s="74"/>
      <c r="E43" s="74"/>
      <c r="F43" s="75"/>
      <c r="G43" s="74"/>
      <c r="H43" s="74"/>
      <c r="I43" s="76"/>
      <c r="J43" s="202"/>
      <c r="K43" s="77"/>
      <c r="L43" s="77"/>
      <c r="M43" s="77"/>
      <c r="N43" s="77"/>
      <c r="O43" s="77"/>
      <c r="P43" s="77"/>
      <c r="Q43" s="77"/>
      <c r="R43" s="77"/>
      <c r="S43" s="77"/>
      <c r="T43" s="77"/>
    </row>
    <row r="44" spans="1:20" ht="21.65" customHeight="1" thickBot="1">
      <c r="A44" s="1292" t="s">
        <v>260</v>
      </c>
      <c r="B44" s="1293"/>
      <c r="C44" s="1293"/>
      <c r="D44" s="1293"/>
      <c r="E44" s="1293"/>
      <c r="F44" s="181">
        <f>SUM(F12:F42)</f>
        <v>0</v>
      </c>
      <c r="G44" s="182">
        <f>SUM(G12:G42)</f>
        <v>0</v>
      </c>
      <c r="H44" s="183">
        <f>SUM(H12:H42)</f>
        <v>0</v>
      </c>
      <c r="I44" s="182"/>
      <c r="J44" s="203" t="e">
        <f>SUM(J12:J42)</f>
        <v>#REF!</v>
      </c>
      <c r="K44" s="39"/>
      <c r="L44" s="39"/>
      <c r="M44" s="39"/>
      <c r="N44" s="39"/>
      <c r="O44" s="39"/>
      <c r="P44" s="39"/>
      <c r="Q44" s="39"/>
      <c r="R44" s="39"/>
      <c r="S44" s="39"/>
      <c r="T44" s="39"/>
    </row>
    <row r="45" spans="1:20" ht="15.75" customHeight="1" thickBot="1">
      <c r="A45" s="204"/>
      <c r="B45" s="78"/>
      <c r="C45" s="78"/>
      <c r="D45" s="78"/>
      <c r="E45" s="78"/>
      <c r="F45" s="78"/>
      <c r="G45" s="78"/>
      <c r="H45" s="78"/>
      <c r="I45" s="78"/>
      <c r="J45" s="205"/>
      <c r="K45" s="39"/>
      <c r="L45" s="39"/>
      <c r="M45" s="39"/>
      <c r="N45" s="39"/>
      <c r="O45" s="39"/>
      <c r="P45" s="39"/>
      <c r="Q45" s="39"/>
      <c r="R45" s="39"/>
      <c r="S45" s="39"/>
      <c r="T45" s="39"/>
    </row>
    <row r="46" spans="1:20" ht="15.75" customHeight="1" thickBot="1">
      <c r="A46" s="206"/>
      <c r="B46" s="79" t="s">
        <v>20</v>
      </c>
      <c r="C46" s="80" t="s">
        <v>261</v>
      </c>
      <c r="D46" s="80"/>
      <c r="E46" s="80"/>
      <c r="F46" s="80"/>
      <c r="G46" s="81"/>
      <c r="H46" s="81"/>
      <c r="I46" s="80" t="s">
        <v>262</v>
      </c>
      <c r="J46" s="207"/>
      <c r="K46" s="39"/>
      <c r="L46" s="39"/>
      <c r="M46" s="39"/>
      <c r="N46" s="39"/>
      <c r="O46" s="39"/>
      <c r="P46" s="39"/>
      <c r="Q46" s="39"/>
      <c r="R46" s="39"/>
      <c r="S46" s="39"/>
      <c r="T46" s="39"/>
    </row>
    <row r="47" spans="1:20" ht="15.75" customHeight="1">
      <c r="A47" s="82" t="s">
        <v>263</v>
      </c>
      <c r="B47" s="7"/>
      <c r="C47" s="1294"/>
      <c r="D47" s="1295"/>
      <c r="E47" s="1295"/>
      <c r="F47" s="1295"/>
      <c r="G47" s="1295"/>
      <c r="H47" s="1296"/>
      <c r="I47" s="4"/>
      <c r="J47" s="18">
        <v>0</v>
      </c>
      <c r="K47" s="39"/>
      <c r="L47" s="39"/>
      <c r="M47" s="39"/>
      <c r="N47" s="39"/>
      <c r="O47" s="39"/>
      <c r="P47" s="39"/>
      <c r="Q47" s="39"/>
      <c r="R47" s="39"/>
      <c r="S47" s="39"/>
      <c r="T47" s="39"/>
    </row>
    <row r="48" spans="1:20" ht="15.75" customHeight="1">
      <c r="A48" s="83" t="s">
        <v>263</v>
      </c>
      <c r="B48" s="8"/>
      <c r="C48" s="1284"/>
      <c r="D48" s="1285"/>
      <c r="E48" s="1285"/>
      <c r="F48" s="1285"/>
      <c r="G48" s="1285"/>
      <c r="H48" s="1286"/>
      <c r="I48" s="5"/>
      <c r="J48" s="18">
        <v>0</v>
      </c>
      <c r="K48" s="39"/>
      <c r="L48" s="39"/>
      <c r="M48" s="39"/>
      <c r="N48" s="39"/>
      <c r="O48" s="39"/>
      <c r="P48" s="39"/>
      <c r="Q48" s="39"/>
      <c r="R48" s="39"/>
      <c r="S48" s="39"/>
      <c r="T48" s="39"/>
    </row>
    <row r="49" spans="1:20" ht="15.75" customHeight="1">
      <c r="A49" s="83" t="s">
        <v>263</v>
      </c>
      <c r="B49" s="8"/>
      <c r="C49" s="1284"/>
      <c r="D49" s="1285"/>
      <c r="E49" s="1285"/>
      <c r="F49" s="1285"/>
      <c r="G49" s="1285"/>
      <c r="H49" s="1286"/>
      <c r="I49" s="5"/>
      <c r="J49" s="18">
        <v>0</v>
      </c>
      <c r="K49" s="39"/>
      <c r="L49" s="39"/>
      <c r="M49" s="39"/>
      <c r="N49" s="39"/>
      <c r="O49" s="39"/>
      <c r="P49" s="39"/>
      <c r="Q49" s="39"/>
      <c r="R49" s="39"/>
      <c r="S49" s="39"/>
      <c r="T49" s="39"/>
    </row>
    <row r="50" spans="1:20" ht="15.75" customHeight="1">
      <c r="A50" s="83" t="s">
        <v>263</v>
      </c>
      <c r="B50" s="8"/>
      <c r="C50" s="1284"/>
      <c r="D50" s="1285"/>
      <c r="E50" s="1285"/>
      <c r="F50" s="1285"/>
      <c r="G50" s="1285"/>
      <c r="H50" s="1286"/>
      <c r="I50" s="5"/>
      <c r="J50" s="18">
        <v>0</v>
      </c>
      <c r="K50" s="39"/>
      <c r="L50" s="39"/>
      <c r="M50" s="39"/>
      <c r="N50" s="39"/>
      <c r="O50" s="39"/>
      <c r="P50" s="39"/>
      <c r="Q50" s="39"/>
      <c r="R50" s="39"/>
      <c r="S50" s="39"/>
      <c r="T50" s="39"/>
    </row>
    <row r="51" spans="1:20" ht="15.75" customHeight="1">
      <c r="A51" s="83" t="s">
        <v>263</v>
      </c>
      <c r="B51" s="8"/>
      <c r="C51" s="1284"/>
      <c r="D51" s="1285"/>
      <c r="E51" s="1285"/>
      <c r="F51" s="1285"/>
      <c r="G51" s="1285"/>
      <c r="H51" s="1286"/>
      <c r="I51" s="5"/>
      <c r="J51" s="18">
        <v>0</v>
      </c>
      <c r="K51" s="39"/>
      <c r="L51" s="39"/>
      <c r="M51" s="39"/>
      <c r="N51" s="39"/>
      <c r="O51" s="39"/>
      <c r="P51" s="39"/>
      <c r="Q51" s="39"/>
      <c r="R51" s="39"/>
      <c r="S51" s="39"/>
      <c r="T51" s="39"/>
    </row>
    <row r="52" spans="1:20" ht="15.75" customHeight="1" thickBot="1">
      <c r="A52" s="83" t="s">
        <v>263</v>
      </c>
      <c r="B52" s="8"/>
      <c r="C52" s="1297"/>
      <c r="D52" s="1298"/>
      <c r="E52" s="1298"/>
      <c r="F52" s="1298"/>
      <c r="G52" s="1298"/>
      <c r="H52" s="1299"/>
      <c r="I52" s="6"/>
      <c r="J52" s="18">
        <v>0</v>
      </c>
      <c r="K52" s="39"/>
      <c r="L52" s="39"/>
      <c r="M52" s="39"/>
      <c r="N52" s="39"/>
      <c r="O52" s="39"/>
      <c r="P52" s="39"/>
      <c r="Q52" s="39"/>
      <c r="R52" s="39"/>
      <c r="S52" s="39"/>
      <c r="T52" s="39"/>
    </row>
    <row r="53" spans="1:20" ht="17.5" customHeight="1" thickBot="1">
      <c r="A53" s="1300" t="s">
        <v>264</v>
      </c>
      <c r="B53" s="1301"/>
      <c r="C53" s="1301"/>
      <c r="D53" s="1301"/>
      <c r="E53" s="1301"/>
      <c r="F53" s="1301"/>
      <c r="G53" s="1301"/>
      <c r="H53" s="1301"/>
      <c r="I53" s="1302"/>
      <c r="J53" s="208">
        <f>SUM(J47:J52)</f>
        <v>0</v>
      </c>
      <c r="K53" s="39"/>
      <c r="L53" s="39"/>
      <c r="M53" s="39"/>
      <c r="N53" s="39"/>
      <c r="O53" s="39"/>
      <c r="P53" s="39"/>
      <c r="Q53" s="39"/>
      <c r="R53" s="39"/>
      <c r="S53" s="39"/>
      <c r="T53" s="39"/>
    </row>
    <row r="54" spans="1:20" ht="10.4" customHeight="1" thickBot="1">
      <c r="A54" s="204"/>
      <c r="B54" s="78"/>
      <c r="C54" s="78"/>
      <c r="D54" s="78"/>
      <c r="E54" s="78"/>
      <c r="F54" s="78"/>
      <c r="G54" s="78"/>
      <c r="H54" s="78"/>
      <c r="I54" s="78"/>
      <c r="J54" s="205"/>
      <c r="K54" s="39"/>
      <c r="L54" s="39"/>
      <c r="M54" s="39"/>
      <c r="N54" s="39"/>
      <c r="O54" s="39"/>
      <c r="P54" s="39"/>
      <c r="Q54" s="39"/>
      <c r="R54" s="39"/>
      <c r="S54" s="39"/>
      <c r="T54" s="39"/>
    </row>
    <row r="55" spans="1:20" ht="30" customHeight="1">
      <c r="A55" s="1303" t="s">
        <v>265</v>
      </c>
      <c r="B55" s="1304"/>
      <c r="C55" s="1304"/>
      <c r="D55" s="1304"/>
      <c r="E55" s="1304"/>
      <c r="F55" s="1304"/>
      <c r="G55" s="1304"/>
      <c r="H55" s="1304"/>
      <c r="I55" s="1304"/>
      <c r="J55" s="1305"/>
      <c r="K55" s="39"/>
      <c r="L55" s="39"/>
      <c r="M55" s="39"/>
      <c r="N55" s="39"/>
      <c r="O55" s="39"/>
      <c r="P55" s="39"/>
      <c r="Q55" s="39"/>
      <c r="R55" s="39"/>
      <c r="S55" s="39"/>
      <c r="T55" s="39"/>
    </row>
    <row r="56" spans="1:20" ht="45.65" customHeight="1">
      <c r="A56" s="1155"/>
      <c r="B56" s="1306"/>
      <c r="C56" s="1306"/>
      <c r="D56" s="1306"/>
      <c r="E56" s="1306"/>
      <c r="F56" s="1307">
        <f>'1. BASIC INFO &amp; START PAGE'!$R$16</f>
        <v>0</v>
      </c>
      <c r="G56" s="1307"/>
      <c r="H56" s="1307"/>
      <c r="I56" s="1308">
        <f>'1. BASIC INFO &amp; START PAGE'!$AB$16</f>
        <v>46184</v>
      </c>
      <c r="J56" s="1309"/>
      <c r="K56" s="44"/>
      <c r="L56" s="44"/>
      <c r="M56" s="44"/>
      <c r="N56" s="44"/>
      <c r="O56" s="44"/>
      <c r="P56" s="44"/>
      <c r="Q56" s="44"/>
      <c r="R56" s="44"/>
      <c r="S56" s="44"/>
      <c r="T56" s="44"/>
    </row>
    <row r="57" spans="1:20" ht="15.75" customHeight="1">
      <c r="A57" s="1160" t="s">
        <v>141</v>
      </c>
      <c r="B57" s="1161"/>
      <c r="C57" s="1161"/>
      <c r="D57" s="1161"/>
      <c r="E57" s="1161"/>
      <c r="F57" s="1161" t="s">
        <v>142</v>
      </c>
      <c r="G57" s="1161"/>
      <c r="H57" s="1161"/>
      <c r="I57" s="1161" t="s">
        <v>20</v>
      </c>
      <c r="J57" s="1162"/>
      <c r="K57" s="39"/>
      <c r="L57" s="39"/>
      <c r="M57" s="39"/>
      <c r="N57" s="39"/>
      <c r="O57" s="39"/>
      <c r="P57" s="39"/>
      <c r="Q57" s="39"/>
      <c r="R57" s="39"/>
      <c r="S57" s="39"/>
      <c r="T57" s="39"/>
    </row>
  </sheetData>
  <sheetProtection algorithmName="SHA-512" hashValue="MEyE+djjl9lyuhrJr6xSlGvqTv8J0EK3Ammm6kcIboyg4Vl8FLgII6rTlgw3WPKw1mwtLwiDkLZK9XwhRvWC4w==" saltValue="29B0Bpk2qDQmC5Ouv5nQUA==" spinCount="100000" sheet="1" selectLockedCells="1"/>
  <mergeCells count="43">
    <mergeCell ref="A57:E57"/>
    <mergeCell ref="F57:H57"/>
    <mergeCell ref="I57:J57"/>
    <mergeCell ref="C50:H50"/>
    <mergeCell ref="C51:H51"/>
    <mergeCell ref="C52:H52"/>
    <mergeCell ref="A53:I53"/>
    <mergeCell ref="A55:J55"/>
    <mergeCell ref="A56:E56"/>
    <mergeCell ref="F56:H56"/>
    <mergeCell ref="I56:J56"/>
    <mergeCell ref="C49:H49"/>
    <mergeCell ref="F9:F10"/>
    <mergeCell ref="G9:G10"/>
    <mergeCell ref="H9:J9"/>
    <mergeCell ref="B11:J11"/>
    <mergeCell ref="B27:J27"/>
    <mergeCell ref="B35:J35"/>
    <mergeCell ref="A44:E44"/>
    <mergeCell ref="C47:H47"/>
    <mergeCell ref="C48:H48"/>
    <mergeCell ref="L14:M14"/>
    <mergeCell ref="B19:J19"/>
    <mergeCell ref="A5:J5"/>
    <mergeCell ref="H6:J6"/>
    <mergeCell ref="A7:G7"/>
    <mergeCell ref="A8:G8"/>
    <mergeCell ref="H8:J8"/>
    <mergeCell ref="A9:A10"/>
    <mergeCell ref="B9:B10"/>
    <mergeCell ref="C9:C10"/>
    <mergeCell ref="D9:D10"/>
    <mergeCell ref="E9:E10"/>
    <mergeCell ref="A1:J1"/>
    <mergeCell ref="L1:T12"/>
    <mergeCell ref="A2:E2"/>
    <mergeCell ref="F2:H2"/>
    <mergeCell ref="I2:J2"/>
    <mergeCell ref="A3:E3"/>
    <mergeCell ref="F3:H3"/>
    <mergeCell ref="I3:J3"/>
    <mergeCell ref="A4:G4"/>
    <mergeCell ref="H4:J4"/>
  </mergeCells>
  <pageMargins left="0.7" right="0.7" top="0.75" bottom="0.75" header="0.3" footer="0.3"/>
  <pageSetup scale="63" orientation="portrait" r:id="rId1"/>
  <colBreaks count="1" manualBreakCount="1">
    <brk id="10"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056A6-7236-4B4F-8D90-328581A305B2}">
  <sheetPr codeName="Sheet13">
    <tabColor indexed="23"/>
  </sheetPr>
  <dimension ref="A1:T57"/>
  <sheetViews>
    <sheetView showGridLines="0" topLeftCell="A17" zoomScaleNormal="100" workbookViewId="0">
      <selection activeCell="B23" sqref="B23"/>
    </sheetView>
  </sheetViews>
  <sheetFormatPr defaultColWidth="8.81640625" defaultRowHeight="12.5"/>
  <cols>
    <col min="2" max="2" width="10" bestFit="1" customWidth="1"/>
    <col min="3" max="5" width="13.1796875" customWidth="1"/>
    <col min="6" max="6" width="13.7265625" customWidth="1"/>
    <col min="7" max="7" width="23.1796875" customWidth="1"/>
    <col min="8" max="8" width="12.1796875" customWidth="1"/>
    <col min="10" max="10" width="29.81640625" customWidth="1"/>
    <col min="11" max="11" width="10.81640625" customWidth="1"/>
    <col min="12" max="12" width="12.81640625" customWidth="1"/>
  </cols>
  <sheetData>
    <row r="1" spans="1:20" ht="43.4" customHeight="1">
      <c r="A1" s="705" t="s">
        <v>248</v>
      </c>
      <c r="B1" s="705"/>
      <c r="C1" s="705"/>
      <c r="D1" s="705"/>
      <c r="E1" s="705"/>
      <c r="F1" s="705"/>
      <c r="G1" s="705"/>
      <c r="H1" s="705"/>
      <c r="I1" s="705"/>
      <c r="J1" s="705"/>
      <c r="K1" s="39"/>
      <c r="L1" s="1251" t="s">
        <v>249</v>
      </c>
      <c r="M1" s="1252"/>
      <c r="N1" s="1252"/>
      <c r="O1" s="1252"/>
      <c r="P1" s="1252"/>
      <c r="Q1" s="1252"/>
      <c r="R1" s="1252"/>
      <c r="S1" s="1252"/>
      <c r="T1" s="1252"/>
    </row>
    <row r="2" spans="1:20" ht="15.75" customHeight="1">
      <c r="A2" s="1253" t="s">
        <v>124</v>
      </c>
      <c r="B2" s="1254"/>
      <c r="C2" s="1254"/>
      <c r="D2" s="1254"/>
      <c r="E2" s="1255"/>
      <c r="F2" s="1256" t="s">
        <v>137</v>
      </c>
      <c r="G2" s="743"/>
      <c r="H2" s="744"/>
      <c r="I2" s="1256" t="s">
        <v>7</v>
      </c>
      <c r="J2" s="744"/>
      <c r="K2" s="43"/>
      <c r="L2" s="1252"/>
      <c r="M2" s="1252"/>
      <c r="N2" s="1252"/>
      <c r="O2" s="1252"/>
      <c r="P2" s="1252"/>
      <c r="Q2" s="1252"/>
      <c r="R2" s="1252"/>
      <c r="S2" s="1252"/>
      <c r="T2" s="1252"/>
    </row>
    <row r="3" spans="1:20" ht="15.75" customHeight="1">
      <c r="A3" s="1257" t="str">
        <f>'1. BASIC INFO &amp; START PAGE'!$A$8</f>
        <v xml:space="preserve">TX EMTF: </v>
      </c>
      <c r="B3" s="1258"/>
      <c r="C3" s="1258"/>
      <c r="D3" s="1258"/>
      <c r="E3" s="1259"/>
      <c r="F3" s="1260" t="str">
        <f>'1. BASIC INFO &amp; START PAGE'!$V$8</f>
        <v>26-0002 FIFA World Cup 2026</v>
      </c>
      <c r="G3" s="1260"/>
      <c r="H3" s="1261"/>
      <c r="I3" s="1262" t="str">
        <f>'1. BASIC INFO &amp; START PAGE'!$V$10</f>
        <v>Category B - Emergency Protective Measures</v>
      </c>
      <c r="J3" s="1263"/>
      <c r="K3" s="42"/>
      <c r="L3" s="1252"/>
      <c r="M3" s="1252"/>
      <c r="N3" s="1252"/>
      <c r="O3" s="1252"/>
      <c r="P3" s="1252"/>
      <c r="Q3" s="1252"/>
      <c r="R3" s="1252"/>
      <c r="S3" s="1252"/>
      <c r="T3" s="1252"/>
    </row>
    <row r="4" spans="1:20" ht="15.75" customHeight="1">
      <c r="A4" s="1064" t="s">
        <v>90</v>
      </c>
      <c r="B4" s="1264"/>
      <c r="C4" s="1264"/>
      <c r="D4" s="1264"/>
      <c r="E4" s="1264"/>
      <c r="F4" s="1264"/>
      <c r="G4" s="1265"/>
      <c r="H4" s="1256"/>
      <c r="I4" s="743"/>
      <c r="J4" s="744"/>
      <c r="K4" s="43"/>
      <c r="L4" s="1252"/>
      <c r="M4" s="1252"/>
      <c r="N4" s="1252"/>
      <c r="O4" s="1252"/>
      <c r="P4" s="1252"/>
      <c r="Q4" s="1252"/>
      <c r="R4" s="1252"/>
      <c r="S4" s="1252"/>
      <c r="T4" s="1252"/>
    </row>
    <row r="5" spans="1:20" ht="15.75" customHeight="1">
      <c r="A5" s="1257" t="str">
        <f>'1. BASIC INFO &amp; START PAGE'!$A$10</f>
        <v>TX EMTF Response and coordination for STAR: 00-344245</v>
      </c>
      <c r="B5" s="1258"/>
      <c r="C5" s="1258"/>
      <c r="D5" s="1258"/>
      <c r="E5" s="1258"/>
      <c r="F5" s="1258"/>
      <c r="G5" s="1258"/>
      <c r="H5" s="972"/>
      <c r="I5" s="972"/>
      <c r="J5" s="973"/>
      <c r="K5" s="42"/>
      <c r="L5" s="1252"/>
      <c r="M5" s="1252"/>
      <c r="N5" s="1252"/>
      <c r="O5" s="1252"/>
      <c r="P5" s="1252"/>
      <c r="Q5" s="1252"/>
      <c r="R5" s="1252"/>
      <c r="S5" s="1252"/>
      <c r="T5" s="1252"/>
    </row>
    <row r="6" spans="1:20" ht="15.75" customHeight="1">
      <c r="A6" s="67" t="s">
        <v>13</v>
      </c>
      <c r="B6" s="151"/>
      <c r="C6" s="151"/>
      <c r="D6" s="68"/>
      <c r="E6" s="151"/>
      <c r="F6" s="151"/>
      <c r="G6" s="151"/>
      <c r="H6" s="1101" t="s">
        <v>14</v>
      </c>
      <c r="I6" s="708"/>
      <c r="J6" s="1270"/>
      <c r="K6" s="43"/>
      <c r="L6" s="1252"/>
      <c r="M6" s="1252"/>
      <c r="N6" s="1252"/>
      <c r="O6" s="1252"/>
      <c r="P6" s="1252"/>
      <c r="Q6" s="1252"/>
      <c r="R6" s="1252"/>
      <c r="S6" s="1252"/>
      <c r="T6" s="1252"/>
    </row>
    <row r="7" spans="1:20" s="229" customFormat="1" ht="15.65" customHeight="1">
      <c r="A7" s="1271" t="str">
        <f>'1. BASIC INFO &amp; START PAGE'!$A$14</f>
        <v>Statewide All-Hazards Response and Coordination.</v>
      </c>
      <c r="B7" s="1272"/>
      <c r="C7" s="1272"/>
      <c r="D7" s="1272"/>
      <c r="E7" s="1272"/>
      <c r="F7" s="1272"/>
      <c r="G7" s="1273"/>
      <c r="H7" s="225">
        <f>+'2. INVOICE'!D6</f>
        <v>46185</v>
      </c>
      <c r="I7" s="226" t="s">
        <v>16</v>
      </c>
      <c r="J7" s="227">
        <f>+'2. INVOICE'!H6</f>
        <v>46218</v>
      </c>
      <c r="K7" s="228"/>
      <c r="L7" s="1252"/>
      <c r="M7" s="1252"/>
      <c r="N7" s="1252"/>
      <c r="O7" s="1252"/>
      <c r="P7" s="1252"/>
      <c r="Q7" s="1252"/>
      <c r="R7" s="1252"/>
      <c r="S7" s="1252"/>
      <c r="T7" s="1252"/>
    </row>
    <row r="8" spans="1:20" ht="15.75" customHeight="1">
      <c r="A8" s="1274" t="s">
        <v>250</v>
      </c>
      <c r="B8" s="1275"/>
      <c r="C8" s="1275"/>
      <c r="D8" s="1275"/>
      <c r="E8" s="1275"/>
      <c r="F8" s="1275"/>
      <c r="G8" s="1276"/>
      <c r="H8" s="1277"/>
      <c r="I8" s="972"/>
      <c r="J8" s="973"/>
      <c r="K8" s="42"/>
      <c r="L8" s="1252"/>
      <c r="M8" s="1252"/>
      <c r="N8" s="1252"/>
      <c r="O8" s="1252"/>
      <c r="P8" s="1252"/>
      <c r="Q8" s="1252"/>
      <c r="R8" s="1252"/>
      <c r="S8" s="1252"/>
      <c r="T8" s="1252"/>
    </row>
    <row r="9" spans="1:20" ht="15.75" customHeight="1">
      <c r="A9" s="1278"/>
      <c r="B9" s="1280" t="s">
        <v>20</v>
      </c>
      <c r="C9" s="1282" t="s">
        <v>251</v>
      </c>
      <c r="D9" s="1282" t="s">
        <v>252</v>
      </c>
      <c r="E9" s="1282" t="s">
        <v>253</v>
      </c>
      <c r="F9" s="1287" t="s">
        <v>254</v>
      </c>
      <c r="G9" s="1282" t="s">
        <v>224</v>
      </c>
      <c r="H9" s="1289" t="s">
        <v>255</v>
      </c>
      <c r="I9" s="1290"/>
      <c r="J9" s="1291"/>
      <c r="K9" s="69"/>
      <c r="L9" s="1252"/>
      <c r="M9" s="1252"/>
      <c r="N9" s="1252"/>
      <c r="O9" s="1252"/>
      <c r="P9" s="1252"/>
      <c r="Q9" s="1252"/>
      <c r="R9" s="1252"/>
      <c r="S9" s="1252"/>
      <c r="T9" s="1252"/>
    </row>
    <row r="10" spans="1:20" ht="36" customHeight="1" thickBot="1">
      <c r="A10" s="1279"/>
      <c r="B10" s="1281"/>
      <c r="C10" s="1283"/>
      <c r="D10" s="1283"/>
      <c r="E10" s="1283"/>
      <c r="F10" s="1288"/>
      <c r="G10" s="1283"/>
      <c r="H10" s="155" t="s">
        <v>256</v>
      </c>
      <c r="I10" s="155" t="s">
        <v>230</v>
      </c>
      <c r="J10" s="155" t="s">
        <v>214</v>
      </c>
      <c r="K10" s="69"/>
      <c r="L10" s="1252"/>
      <c r="M10" s="1252"/>
      <c r="N10" s="1252"/>
      <c r="O10" s="1252"/>
      <c r="P10" s="1252"/>
      <c r="Q10" s="1252"/>
      <c r="R10" s="1252"/>
      <c r="S10" s="1252"/>
      <c r="T10" s="1252"/>
    </row>
    <row r="11" spans="1:20" ht="27" customHeight="1">
      <c r="A11" s="70" t="s">
        <v>257</v>
      </c>
      <c r="B11" s="1268"/>
      <c r="C11" s="1268"/>
      <c r="D11" s="1268"/>
      <c r="E11" s="1268"/>
      <c r="F11" s="1268"/>
      <c r="G11" s="1268"/>
      <c r="H11" s="1268"/>
      <c r="I11" s="1268"/>
      <c r="J11" s="1269"/>
      <c r="K11" s="48"/>
      <c r="L11" s="1252"/>
      <c r="M11" s="1252"/>
      <c r="N11" s="1252"/>
      <c r="O11" s="1252"/>
      <c r="P11" s="1252"/>
      <c r="Q11" s="1252"/>
      <c r="R11" s="1252"/>
      <c r="S11" s="1252"/>
      <c r="T11" s="1252"/>
    </row>
    <row r="12" spans="1:20" ht="15.75" customHeight="1">
      <c r="A12" s="71">
        <f>'3. DEPLOYED LABOR SUMMARY 1 '!G10</f>
        <v>46185</v>
      </c>
      <c r="B12" s="477"/>
      <c r="C12" s="169"/>
      <c r="D12" s="169"/>
      <c r="E12" s="169"/>
      <c r="F12" s="170">
        <f>SUM(C12:E12)</f>
        <v>0</v>
      </c>
      <c r="G12" s="171"/>
      <c r="H12" s="172"/>
      <c r="I12" s="443" t="e">
        <f>$N$14</f>
        <v>#REF!</v>
      </c>
      <c r="J12" s="173" t="e">
        <f>SUM(H12)*I12</f>
        <v>#REF!</v>
      </c>
      <c r="K12" s="48"/>
      <c r="L12" s="1252"/>
      <c r="M12" s="1252"/>
      <c r="N12" s="1252"/>
      <c r="O12" s="1252"/>
      <c r="P12" s="1252"/>
      <c r="Q12" s="1252"/>
      <c r="R12" s="1252"/>
      <c r="S12" s="1252"/>
      <c r="T12" s="1252"/>
    </row>
    <row r="13" spans="1:20" ht="15.75" customHeight="1" thickBot="1">
      <c r="A13" s="72">
        <f>+A12+1</f>
        <v>46186</v>
      </c>
      <c r="B13" s="478"/>
      <c r="C13" s="169"/>
      <c r="D13" s="169"/>
      <c r="E13" s="169"/>
      <c r="F13" s="174">
        <f t="shared" ref="F13:F18" si="0">SUM(C13:E13)</f>
        <v>0</v>
      </c>
      <c r="G13" s="169"/>
      <c r="H13" s="175"/>
      <c r="I13" s="443" t="e">
        <f t="shared" ref="I13:I18" si="1">$N$14</f>
        <v>#REF!</v>
      </c>
      <c r="J13" s="176" t="e">
        <f t="shared" ref="J13:J18" si="2">SUM(H13)*I13</f>
        <v>#REF!</v>
      </c>
      <c r="K13" s="48"/>
      <c r="L13" s="53"/>
      <c r="M13" s="53"/>
      <c r="N13" s="53"/>
      <c r="O13" s="53"/>
      <c r="P13" s="53"/>
      <c r="Q13" s="53"/>
      <c r="R13" s="53"/>
      <c r="S13" s="53"/>
      <c r="T13" s="53"/>
    </row>
    <row r="14" spans="1:20" ht="15.75" customHeight="1" thickBot="1">
      <c r="A14" s="72">
        <f t="shared" ref="A14:A18" si="3">+A13+1</f>
        <v>46187</v>
      </c>
      <c r="B14" s="478"/>
      <c r="C14" s="169"/>
      <c r="D14" s="169"/>
      <c r="E14" s="169"/>
      <c r="F14" s="174">
        <f t="shared" si="0"/>
        <v>0</v>
      </c>
      <c r="G14" s="169"/>
      <c r="H14" s="175"/>
      <c r="I14" s="443" t="e">
        <f t="shared" si="1"/>
        <v>#REF!</v>
      </c>
      <c r="J14" s="176" t="e">
        <f t="shared" si="2"/>
        <v>#REF!</v>
      </c>
      <c r="K14" s="48"/>
      <c r="L14" s="1266" t="s">
        <v>258</v>
      </c>
      <c r="M14" s="1267"/>
      <c r="N14" s="248" t="e">
        <f>#REF!</f>
        <v>#REF!</v>
      </c>
      <c r="O14" s="249" t="s">
        <v>259</v>
      </c>
      <c r="P14" s="250"/>
      <c r="Q14" s="251"/>
      <c r="R14" s="53"/>
      <c r="S14" s="53"/>
      <c r="T14" s="53"/>
    </row>
    <row r="15" spans="1:20" ht="15.75" customHeight="1">
      <c r="A15" s="72">
        <f t="shared" si="3"/>
        <v>46188</v>
      </c>
      <c r="B15" s="478"/>
      <c r="C15" s="169"/>
      <c r="D15" s="169"/>
      <c r="E15" s="169"/>
      <c r="F15" s="174">
        <f t="shared" si="0"/>
        <v>0</v>
      </c>
      <c r="G15" s="169">
        <v>0</v>
      </c>
      <c r="H15" s="175"/>
      <c r="I15" s="443" t="e">
        <f t="shared" si="1"/>
        <v>#REF!</v>
      </c>
      <c r="J15" s="176" t="e">
        <f t="shared" si="2"/>
        <v>#REF!</v>
      </c>
      <c r="K15" s="48"/>
      <c r="L15" s="53"/>
      <c r="M15" s="53"/>
      <c r="N15" s="53"/>
      <c r="O15" s="53"/>
      <c r="P15" s="53"/>
      <c r="Q15" s="53"/>
      <c r="R15" s="53"/>
      <c r="S15" s="53"/>
      <c r="T15" s="53"/>
    </row>
    <row r="16" spans="1:20" ht="15.75" customHeight="1">
      <c r="A16" s="72">
        <f t="shared" si="3"/>
        <v>46189</v>
      </c>
      <c r="B16" s="478"/>
      <c r="C16" s="169"/>
      <c r="D16" s="169"/>
      <c r="E16" s="169"/>
      <c r="F16" s="174">
        <f t="shared" si="0"/>
        <v>0</v>
      </c>
      <c r="G16" s="169">
        <v>0</v>
      </c>
      <c r="H16" s="175"/>
      <c r="I16" s="443" t="e">
        <f t="shared" si="1"/>
        <v>#REF!</v>
      </c>
      <c r="J16" s="176" t="e">
        <f t="shared" si="2"/>
        <v>#REF!</v>
      </c>
      <c r="K16" s="48"/>
      <c r="L16" s="53"/>
      <c r="M16" s="53"/>
      <c r="N16" s="53"/>
      <c r="O16" s="53"/>
      <c r="P16" s="53"/>
      <c r="Q16" s="53"/>
      <c r="R16" s="53"/>
      <c r="S16" s="53"/>
      <c r="T16" s="53"/>
    </row>
    <row r="17" spans="1:20" ht="15.75" customHeight="1">
      <c r="A17" s="72">
        <f t="shared" si="3"/>
        <v>46190</v>
      </c>
      <c r="B17" s="478"/>
      <c r="C17" s="169"/>
      <c r="D17" s="169"/>
      <c r="E17" s="169"/>
      <c r="F17" s="174">
        <f t="shared" si="0"/>
        <v>0</v>
      </c>
      <c r="G17" s="169">
        <v>0</v>
      </c>
      <c r="H17" s="175"/>
      <c r="I17" s="443" t="e">
        <f t="shared" si="1"/>
        <v>#REF!</v>
      </c>
      <c r="J17" s="176" t="e">
        <f t="shared" si="2"/>
        <v>#REF!</v>
      </c>
      <c r="K17" s="48"/>
      <c r="L17" s="53"/>
      <c r="M17" s="53"/>
      <c r="N17" s="53"/>
      <c r="O17" s="53"/>
      <c r="P17" s="53"/>
      <c r="Q17" s="53"/>
      <c r="R17" s="53"/>
      <c r="S17" s="53"/>
      <c r="T17" s="53"/>
    </row>
    <row r="18" spans="1:20" ht="15.75" customHeight="1" thickBot="1">
      <c r="A18" s="184">
        <f t="shared" si="3"/>
        <v>46191</v>
      </c>
      <c r="B18" s="479"/>
      <c r="C18" s="177"/>
      <c r="D18" s="177"/>
      <c r="E18" s="177"/>
      <c r="F18" s="178">
        <f t="shared" si="0"/>
        <v>0</v>
      </c>
      <c r="G18" s="177">
        <v>0</v>
      </c>
      <c r="H18" s="179"/>
      <c r="I18" s="443" t="e">
        <f t="shared" si="1"/>
        <v>#REF!</v>
      </c>
      <c r="J18" s="180" t="e">
        <f t="shared" si="2"/>
        <v>#REF!</v>
      </c>
      <c r="K18" s="48"/>
      <c r="L18" s="53"/>
      <c r="M18" s="53"/>
      <c r="N18" s="53"/>
      <c r="O18" s="53"/>
      <c r="P18" s="53"/>
      <c r="Q18" s="53"/>
      <c r="R18" s="53"/>
      <c r="S18" s="53"/>
      <c r="T18" s="53"/>
    </row>
    <row r="19" spans="1:20" ht="27" customHeight="1">
      <c r="A19" s="70" t="s">
        <v>257</v>
      </c>
      <c r="B19" s="1268"/>
      <c r="C19" s="1268"/>
      <c r="D19" s="1268"/>
      <c r="E19" s="1268"/>
      <c r="F19" s="1268"/>
      <c r="G19" s="1268"/>
      <c r="H19" s="1268"/>
      <c r="I19" s="1268"/>
      <c r="J19" s="1269"/>
      <c r="K19" s="48"/>
      <c r="L19" s="53"/>
      <c r="M19" s="53"/>
      <c r="N19" s="53"/>
      <c r="O19" s="53"/>
      <c r="P19" s="53"/>
      <c r="Q19" s="53"/>
      <c r="R19" s="53"/>
      <c r="S19" s="53"/>
      <c r="T19" s="53"/>
    </row>
    <row r="20" spans="1:20" ht="15.75" customHeight="1">
      <c r="A20" s="71">
        <f>A12</f>
        <v>46185</v>
      </c>
      <c r="B20" s="477"/>
      <c r="C20" s="171"/>
      <c r="D20" s="171"/>
      <c r="E20" s="171"/>
      <c r="F20" s="170">
        <f t="shared" ref="F20:F26" si="4">SUM(C20:E20)</f>
        <v>0</v>
      </c>
      <c r="G20" s="171">
        <v>0</v>
      </c>
      <c r="H20" s="172"/>
      <c r="I20" s="443" t="e">
        <f t="shared" ref="I20:I26" si="5">$N$14</f>
        <v>#REF!</v>
      </c>
      <c r="J20" s="173" t="e">
        <f>SUM(H20)*I20</f>
        <v>#REF!</v>
      </c>
      <c r="K20" s="48"/>
      <c r="L20" s="53"/>
      <c r="M20" s="53"/>
      <c r="N20" s="53"/>
      <c r="O20" s="53"/>
      <c r="P20" s="53"/>
      <c r="Q20" s="53"/>
      <c r="R20" s="53"/>
      <c r="S20" s="53"/>
      <c r="T20" s="53"/>
    </row>
    <row r="21" spans="1:20" ht="15.75" customHeight="1">
      <c r="A21" s="71">
        <f>+A20+1</f>
        <v>46186</v>
      </c>
      <c r="B21" s="478"/>
      <c r="C21" s="169"/>
      <c r="D21" s="169"/>
      <c r="E21" s="169"/>
      <c r="F21" s="174">
        <f t="shared" si="4"/>
        <v>0</v>
      </c>
      <c r="G21" s="169">
        <v>0</v>
      </c>
      <c r="H21" s="175"/>
      <c r="I21" s="443" t="e">
        <f t="shared" si="5"/>
        <v>#REF!</v>
      </c>
      <c r="J21" s="176" t="e">
        <f t="shared" ref="J21:J26" si="6">SUM(H21)*I21</f>
        <v>#REF!</v>
      </c>
      <c r="K21" s="48"/>
      <c r="L21" s="39"/>
      <c r="M21" s="39"/>
      <c r="N21" s="39"/>
      <c r="O21" s="39"/>
      <c r="P21" s="39"/>
      <c r="Q21" s="39"/>
      <c r="R21" s="39"/>
      <c r="S21" s="39"/>
      <c r="T21" s="39"/>
    </row>
    <row r="22" spans="1:20" ht="15.75" customHeight="1">
      <c r="A22" s="71">
        <f t="shared" ref="A22:A26" si="7">+A21+1</f>
        <v>46187</v>
      </c>
      <c r="B22" s="478"/>
      <c r="C22" s="169"/>
      <c r="D22" s="169"/>
      <c r="E22" s="169"/>
      <c r="F22" s="174">
        <f t="shared" si="4"/>
        <v>0</v>
      </c>
      <c r="G22" s="169">
        <v>0</v>
      </c>
      <c r="H22" s="175"/>
      <c r="I22" s="443" t="e">
        <f t="shared" si="5"/>
        <v>#REF!</v>
      </c>
      <c r="J22" s="176" t="e">
        <f t="shared" si="6"/>
        <v>#REF!</v>
      </c>
      <c r="K22" s="48"/>
      <c r="L22" s="39"/>
      <c r="M22" s="39"/>
      <c r="N22" s="39"/>
      <c r="O22" s="39"/>
      <c r="P22" s="39"/>
      <c r="Q22" s="39"/>
      <c r="R22" s="39"/>
      <c r="S22" s="39"/>
      <c r="T22" s="39"/>
    </row>
    <row r="23" spans="1:20" ht="15.75" customHeight="1">
      <c r="A23" s="71">
        <f t="shared" si="7"/>
        <v>46188</v>
      </c>
      <c r="B23" s="478"/>
      <c r="C23" s="169"/>
      <c r="D23" s="169"/>
      <c r="E23" s="169"/>
      <c r="F23" s="174">
        <f t="shared" si="4"/>
        <v>0</v>
      </c>
      <c r="G23" s="169">
        <v>0</v>
      </c>
      <c r="H23" s="175"/>
      <c r="I23" s="443" t="e">
        <f t="shared" si="5"/>
        <v>#REF!</v>
      </c>
      <c r="J23" s="176" t="e">
        <f t="shared" si="6"/>
        <v>#REF!</v>
      </c>
      <c r="K23" s="48"/>
      <c r="L23" s="39"/>
      <c r="M23" s="39"/>
      <c r="N23" s="39"/>
      <c r="O23" s="39"/>
      <c r="P23" s="39"/>
      <c r="Q23" s="39"/>
      <c r="R23" s="39"/>
      <c r="S23" s="39"/>
      <c r="T23" s="39"/>
    </row>
    <row r="24" spans="1:20" ht="15.75" customHeight="1">
      <c r="A24" s="71">
        <f t="shared" si="7"/>
        <v>46189</v>
      </c>
      <c r="B24" s="478"/>
      <c r="C24" s="169"/>
      <c r="D24" s="169"/>
      <c r="E24" s="169"/>
      <c r="F24" s="174">
        <f t="shared" si="4"/>
        <v>0</v>
      </c>
      <c r="G24" s="169">
        <v>0</v>
      </c>
      <c r="H24" s="175"/>
      <c r="I24" s="443" t="e">
        <f t="shared" si="5"/>
        <v>#REF!</v>
      </c>
      <c r="J24" s="176" t="e">
        <f t="shared" si="6"/>
        <v>#REF!</v>
      </c>
      <c r="K24" s="48"/>
      <c r="L24" s="39"/>
      <c r="M24" s="39"/>
      <c r="N24" s="39"/>
      <c r="O24" s="39"/>
      <c r="P24" s="39"/>
      <c r="Q24" s="39"/>
      <c r="R24" s="39"/>
      <c r="S24" s="39"/>
      <c r="T24" s="39"/>
    </row>
    <row r="25" spans="1:20" ht="15.75" customHeight="1">
      <c r="A25" s="71">
        <f t="shared" si="7"/>
        <v>46190</v>
      </c>
      <c r="B25" s="478"/>
      <c r="C25" s="169"/>
      <c r="D25" s="169"/>
      <c r="E25" s="169"/>
      <c r="F25" s="174">
        <f t="shared" si="4"/>
        <v>0</v>
      </c>
      <c r="G25" s="169">
        <v>0</v>
      </c>
      <c r="H25" s="175"/>
      <c r="I25" s="443" t="e">
        <f t="shared" si="5"/>
        <v>#REF!</v>
      </c>
      <c r="J25" s="176" t="e">
        <f t="shared" si="6"/>
        <v>#REF!</v>
      </c>
      <c r="K25" s="48"/>
      <c r="L25" s="39"/>
      <c r="M25" s="39"/>
      <c r="N25" s="39"/>
      <c r="O25" s="39"/>
      <c r="P25" s="39"/>
      <c r="Q25" s="39"/>
      <c r="R25" s="39"/>
      <c r="S25" s="39"/>
      <c r="T25" s="39"/>
    </row>
    <row r="26" spans="1:20" ht="15.75" customHeight="1" thickBot="1">
      <c r="A26" s="185">
        <f t="shared" si="7"/>
        <v>46191</v>
      </c>
      <c r="B26" s="479"/>
      <c r="C26" s="177"/>
      <c r="D26" s="177"/>
      <c r="E26" s="177"/>
      <c r="F26" s="178">
        <f t="shared" si="4"/>
        <v>0</v>
      </c>
      <c r="G26" s="177">
        <v>0</v>
      </c>
      <c r="H26" s="179"/>
      <c r="I26" s="443" t="e">
        <f t="shared" si="5"/>
        <v>#REF!</v>
      </c>
      <c r="J26" s="180" t="e">
        <f t="shared" si="6"/>
        <v>#REF!</v>
      </c>
      <c r="K26" s="48"/>
      <c r="L26" s="39"/>
      <c r="M26" s="39"/>
      <c r="N26" s="39"/>
      <c r="O26" s="39"/>
      <c r="P26" s="39"/>
      <c r="Q26" s="39"/>
      <c r="R26" s="39"/>
      <c r="S26" s="39"/>
      <c r="T26" s="39"/>
    </row>
    <row r="27" spans="1:20" ht="27" customHeight="1">
      <c r="A27" s="70" t="s">
        <v>257</v>
      </c>
      <c r="B27" s="1268"/>
      <c r="C27" s="1268"/>
      <c r="D27" s="1268"/>
      <c r="E27" s="1268"/>
      <c r="F27" s="1268"/>
      <c r="G27" s="1268"/>
      <c r="H27" s="1268"/>
      <c r="I27" s="1268"/>
      <c r="J27" s="1269"/>
      <c r="K27" s="48"/>
      <c r="L27" s="39"/>
      <c r="M27" s="39"/>
      <c r="N27" s="39"/>
      <c r="O27" s="39"/>
      <c r="P27" s="39"/>
      <c r="Q27" s="39"/>
      <c r="R27" s="39"/>
      <c r="S27" s="39"/>
      <c r="T27" s="39"/>
    </row>
    <row r="28" spans="1:20" ht="15.75" customHeight="1">
      <c r="A28" s="71">
        <f>A12</f>
        <v>46185</v>
      </c>
      <c r="B28" s="477"/>
      <c r="C28" s="171"/>
      <c r="D28" s="171"/>
      <c r="E28" s="171"/>
      <c r="F28" s="170">
        <f t="shared" ref="F28:F34" si="8">SUM(C28:E28)</f>
        <v>0</v>
      </c>
      <c r="G28" s="171"/>
      <c r="H28" s="172"/>
      <c r="I28" s="443" t="e">
        <f t="shared" ref="I28:I34" si="9">$N$14</f>
        <v>#REF!</v>
      </c>
      <c r="J28" s="173" t="e">
        <f>SUM(H28)*I28</f>
        <v>#REF!</v>
      </c>
      <c r="K28" s="48"/>
      <c r="L28" s="39"/>
      <c r="M28" s="39"/>
      <c r="N28" s="39"/>
      <c r="O28" s="39"/>
      <c r="P28" s="39"/>
      <c r="Q28" s="39"/>
      <c r="R28" s="39"/>
      <c r="S28" s="39"/>
      <c r="T28" s="39"/>
    </row>
    <row r="29" spans="1:20" ht="15.75" customHeight="1">
      <c r="A29" s="71">
        <f>+A28+1</f>
        <v>46186</v>
      </c>
      <c r="B29" s="478"/>
      <c r="C29" s="169"/>
      <c r="D29" s="169"/>
      <c r="E29" s="169"/>
      <c r="F29" s="174">
        <f t="shared" si="8"/>
        <v>0</v>
      </c>
      <c r="G29" s="169"/>
      <c r="H29" s="175"/>
      <c r="I29" s="443" t="e">
        <f t="shared" si="9"/>
        <v>#REF!</v>
      </c>
      <c r="J29" s="176" t="e">
        <f t="shared" ref="J29:J34" si="10">SUM(H29)*I29</f>
        <v>#REF!</v>
      </c>
      <c r="K29" s="48"/>
      <c r="L29" s="39"/>
      <c r="M29" s="39"/>
      <c r="N29" s="39"/>
      <c r="O29" s="39"/>
      <c r="P29" s="39"/>
      <c r="Q29" s="39"/>
      <c r="R29" s="39"/>
      <c r="S29" s="39"/>
      <c r="T29" s="39"/>
    </row>
    <row r="30" spans="1:20" ht="15.75" customHeight="1">
      <c r="A30" s="71">
        <f t="shared" ref="A30:A34" si="11">+A29+1</f>
        <v>46187</v>
      </c>
      <c r="B30" s="478"/>
      <c r="C30" s="169"/>
      <c r="D30" s="169"/>
      <c r="E30" s="169"/>
      <c r="F30" s="174">
        <f t="shared" si="8"/>
        <v>0</v>
      </c>
      <c r="G30" s="169"/>
      <c r="H30" s="175"/>
      <c r="I30" s="443" t="e">
        <f t="shared" si="9"/>
        <v>#REF!</v>
      </c>
      <c r="J30" s="176" t="e">
        <f t="shared" si="10"/>
        <v>#REF!</v>
      </c>
      <c r="K30" s="48"/>
      <c r="L30" s="39"/>
      <c r="M30" s="39"/>
      <c r="N30" s="39"/>
      <c r="O30" s="39"/>
      <c r="P30" s="39"/>
      <c r="Q30" s="39"/>
      <c r="R30" s="39"/>
      <c r="S30" s="39"/>
      <c r="T30" s="39"/>
    </row>
    <row r="31" spans="1:20" ht="15.75" customHeight="1">
      <c r="A31" s="71">
        <f t="shared" si="11"/>
        <v>46188</v>
      </c>
      <c r="B31" s="478"/>
      <c r="C31" s="169"/>
      <c r="D31" s="169"/>
      <c r="E31" s="169"/>
      <c r="F31" s="174">
        <f t="shared" si="8"/>
        <v>0</v>
      </c>
      <c r="G31" s="169">
        <v>0</v>
      </c>
      <c r="H31" s="175"/>
      <c r="I31" s="443" t="e">
        <f t="shared" si="9"/>
        <v>#REF!</v>
      </c>
      <c r="J31" s="176" t="e">
        <f t="shared" si="10"/>
        <v>#REF!</v>
      </c>
      <c r="K31" s="48"/>
      <c r="L31" s="39"/>
      <c r="M31" s="39"/>
      <c r="N31" s="39"/>
      <c r="O31" s="39"/>
      <c r="P31" s="39"/>
      <c r="Q31" s="39"/>
      <c r="R31" s="39"/>
      <c r="S31" s="39"/>
      <c r="T31" s="39"/>
    </row>
    <row r="32" spans="1:20" ht="15.75" customHeight="1">
      <c r="A32" s="71">
        <f t="shared" si="11"/>
        <v>46189</v>
      </c>
      <c r="B32" s="478"/>
      <c r="C32" s="169"/>
      <c r="D32" s="169"/>
      <c r="E32" s="169"/>
      <c r="F32" s="174">
        <f t="shared" si="8"/>
        <v>0</v>
      </c>
      <c r="G32" s="169">
        <v>0</v>
      </c>
      <c r="H32" s="175"/>
      <c r="I32" s="443" t="e">
        <f t="shared" si="9"/>
        <v>#REF!</v>
      </c>
      <c r="J32" s="176" t="e">
        <f t="shared" si="10"/>
        <v>#REF!</v>
      </c>
      <c r="K32" s="48"/>
      <c r="L32" s="39"/>
      <c r="M32" s="39"/>
      <c r="N32" s="39"/>
      <c r="O32" s="39"/>
      <c r="P32" s="39"/>
      <c r="Q32" s="39"/>
      <c r="R32" s="39"/>
      <c r="S32" s="39"/>
      <c r="T32" s="39"/>
    </row>
    <row r="33" spans="1:20" ht="15.75" customHeight="1">
      <c r="A33" s="71">
        <f t="shared" si="11"/>
        <v>46190</v>
      </c>
      <c r="B33" s="478"/>
      <c r="C33" s="169"/>
      <c r="D33" s="169"/>
      <c r="E33" s="169"/>
      <c r="F33" s="174">
        <f t="shared" si="8"/>
        <v>0</v>
      </c>
      <c r="G33" s="169">
        <v>0</v>
      </c>
      <c r="H33" s="175"/>
      <c r="I33" s="443" t="e">
        <f t="shared" si="9"/>
        <v>#REF!</v>
      </c>
      <c r="J33" s="176" t="e">
        <f t="shared" si="10"/>
        <v>#REF!</v>
      </c>
      <c r="K33" s="48"/>
      <c r="L33" s="39"/>
      <c r="M33" s="39"/>
      <c r="N33" s="39"/>
      <c r="O33" s="39"/>
      <c r="P33" s="39"/>
      <c r="Q33" s="39"/>
      <c r="R33" s="39"/>
      <c r="S33" s="39"/>
      <c r="T33" s="39"/>
    </row>
    <row r="34" spans="1:20" ht="15.75" customHeight="1" thickBot="1">
      <c r="A34" s="185">
        <f t="shared" si="11"/>
        <v>46191</v>
      </c>
      <c r="B34" s="479"/>
      <c r="C34" s="177"/>
      <c r="D34" s="177"/>
      <c r="E34" s="177"/>
      <c r="F34" s="178">
        <f t="shared" si="8"/>
        <v>0</v>
      </c>
      <c r="G34" s="177">
        <v>0</v>
      </c>
      <c r="H34" s="179"/>
      <c r="I34" s="443" t="e">
        <f t="shared" si="9"/>
        <v>#REF!</v>
      </c>
      <c r="J34" s="180" t="e">
        <f t="shared" si="10"/>
        <v>#REF!</v>
      </c>
      <c r="K34" s="39"/>
      <c r="L34" s="39"/>
      <c r="M34" s="39"/>
      <c r="N34" s="39"/>
      <c r="O34" s="39"/>
      <c r="P34" s="39"/>
      <c r="Q34" s="39"/>
      <c r="R34" s="39"/>
      <c r="S34" s="39"/>
      <c r="T34" s="39"/>
    </row>
    <row r="35" spans="1:20" ht="27" customHeight="1">
      <c r="A35" s="70" t="s">
        <v>257</v>
      </c>
      <c r="B35" s="1268"/>
      <c r="C35" s="1268"/>
      <c r="D35" s="1268"/>
      <c r="E35" s="1268"/>
      <c r="F35" s="1268"/>
      <c r="G35" s="1268"/>
      <c r="H35" s="1268"/>
      <c r="I35" s="1268"/>
      <c r="J35" s="1269"/>
      <c r="K35" s="39"/>
      <c r="L35" s="39"/>
      <c r="M35" s="39"/>
      <c r="N35" s="39"/>
      <c r="O35" s="39"/>
      <c r="P35" s="39"/>
      <c r="Q35" s="39"/>
      <c r="R35" s="39"/>
      <c r="S35" s="39"/>
      <c r="T35" s="39"/>
    </row>
    <row r="36" spans="1:20" ht="15.75" customHeight="1">
      <c r="A36" s="71">
        <f>A12</f>
        <v>46185</v>
      </c>
      <c r="B36" s="477"/>
      <c r="C36" s="171"/>
      <c r="D36" s="171"/>
      <c r="E36" s="171"/>
      <c r="F36" s="170">
        <f t="shared" ref="F36:F42" si="12">SUM(C36:E36)</f>
        <v>0</v>
      </c>
      <c r="G36" s="171">
        <v>0</v>
      </c>
      <c r="H36" s="172"/>
      <c r="I36" s="443" t="e">
        <f t="shared" ref="I36:I42" si="13">$N$14</f>
        <v>#REF!</v>
      </c>
      <c r="J36" s="173" t="e">
        <f>SUM(H36)*I36</f>
        <v>#REF!</v>
      </c>
      <c r="K36" s="39"/>
      <c r="L36" s="39"/>
      <c r="M36" s="39"/>
      <c r="N36" s="39"/>
      <c r="O36" s="39"/>
      <c r="P36" s="39"/>
      <c r="Q36" s="39"/>
      <c r="R36" s="39"/>
      <c r="S36" s="39"/>
      <c r="T36" s="39"/>
    </row>
    <row r="37" spans="1:20" ht="15.75" customHeight="1">
      <c r="A37" s="72">
        <f>+A36+1</f>
        <v>46186</v>
      </c>
      <c r="B37" s="478"/>
      <c r="C37" s="169"/>
      <c r="D37" s="169"/>
      <c r="E37" s="169"/>
      <c r="F37" s="174">
        <f t="shared" si="12"/>
        <v>0</v>
      </c>
      <c r="G37" s="169">
        <v>0</v>
      </c>
      <c r="H37" s="175"/>
      <c r="I37" s="443" t="e">
        <f t="shared" si="13"/>
        <v>#REF!</v>
      </c>
      <c r="J37" s="176" t="e">
        <f t="shared" ref="J37:J42" si="14">SUM(H37)*I37</f>
        <v>#REF!</v>
      </c>
      <c r="K37" s="39"/>
      <c r="L37" s="39"/>
      <c r="M37" s="39"/>
      <c r="N37" s="39"/>
      <c r="O37" s="39"/>
      <c r="P37" s="39"/>
      <c r="Q37" s="39"/>
      <c r="R37" s="39"/>
      <c r="S37" s="39"/>
      <c r="T37" s="39"/>
    </row>
    <row r="38" spans="1:20" ht="15.75" customHeight="1">
      <c r="A38" s="72">
        <f t="shared" ref="A38:A42" si="15">+A37+1</f>
        <v>46187</v>
      </c>
      <c r="B38" s="478"/>
      <c r="C38" s="169"/>
      <c r="D38" s="169"/>
      <c r="E38" s="169"/>
      <c r="F38" s="174">
        <f t="shared" si="12"/>
        <v>0</v>
      </c>
      <c r="G38" s="169">
        <v>0</v>
      </c>
      <c r="H38" s="175"/>
      <c r="I38" s="443" t="e">
        <f t="shared" si="13"/>
        <v>#REF!</v>
      </c>
      <c r="J38" s="176" t="e">
        <f t="shared" si="14"/>
        <v>#REF!</v>
      </c>
      <c r="K38" s="39"/>
      <c r="L38" s="39"/>
      <c r="M38" s="39"/>
      <c r="N38" s="39"/>
      <c r="O38" s="39"/>
      <c r="P38" s="39"/>
      <c r="Q38" s="39"/>
      <c r="R38" s="39"/>
      <c r="S38" s="39"/>
      <c r="T38" s="39"/>
    </row>
    <row r="39" spans="1:20" ht="15.75" customHeight="1">
      <c r="A39" s="72">
        <f t="shared" si="15"/>
        <v>46188</v>
      </c>
      <c r="B39" s="478"/>
      <c r="C39" s="169"/>
      <c r="D39" s="169"/>
      <c r="E39" s="169"/>
      <c r="F39" s="174">
        <f t="shared" si="12"/>
        <v>0</v>
      </c>
      <c r="G39" s="169">
        <v>0</v>
      </c>
      <c r="H39" s="175"/>
      <c r="I39" s="443" t="e">
        <f t="shared" si="13"/>
        <v>#REF!</v>
      </c>
      <c r="J39" s="176" t="e">
        <f t="shared" si="14"/>
        <v>#REF!</v>
      </c>
      <c r="K39" s="39"/>
      <c r="L39" s="39"/>
      <c r="M39" s="39"/>
      <c r="N39" s="39"/>
      <c r="O39" s="39"/>
      <c r="P39" s="39"/>
      <c r="Q39" s="39"/>
      <c r="R39" s="39"/>
      <c r="S39" s="39"/>
      <c r="T39" s="39"/>
    </row>
    <row r="40" spans="1:20" ht="15.75" customHeight="1">
      <c r="A40" s="72">
        <f t="shared" si="15"/>
        <v>46189</v>
      </c>
      <c r="B40" s="478"/>
      <c r="C40" s="169"/>
      <c r="D40" s="169"/>
      <c r="E40" s="169"/>
      <c r="F40" s="174">
        <f t="shared" si="12"/>
        <v>0</v>
      </c>
      <c r="G40" s="169">
        <v>0</v>
      </c>
      <c r="H40" s="175"/>
      <c r="I40" s="443" t="e">
        <f t="shared" si="13"/>
        <v>#REF!</v>
      </c>
      <c r="J40" s="176" t="e">
        <f t="shared" si="14"/>
        <v>#REF!</v>
      </c>
      <c r="K40" s="39"/>
      <c r="L40" s="39"/>
      <c r="M40" s="39"/>
      <c r="N40" s="39"/>
      <c r="O40" s="39"/>
      <c r="P40" s="39"/>
      <c r="Q40" s="39"/>
      <c r="R40" s="39"/>
      <c r="S40" s="39"/>
      <c r="T40" s="39"/>
    </row>
    <row r="41" spans="1:20" ht="15.75" customHeight="1">
      <c r="A41" s="72">
        <f t="shared" si="15"/>
        <v>46190</v>
      </c>
      <c r="B41" s="478"/>
      <c r="C41" s="169"/>
      <c r="D41" s="169"/>
      <c r="E41" s="169"/>
      <c r="F41" s="174">
        <f t="shared" si="12"/>
        <v>0</v>
      </c>
      <c r="G41" s="169">
        <v>0</v>
      </c>
      <c r="H41" s="175"/>
      <c r="I41" s="443" t="e">
        <f t="shared" si="13"/>
        <v>#REF!</v>
      </c>
      <c r="J41" s="176" t="e">
        <f t="shared" si="14"/>
        <v>#REF!</v>
      </c>
      <c r="K41" s="39"/>
      <c r="L41" s="39"/>
      <c r="M41" s="39"/>
      <c r="N41" s="39"/>
      <c r="O41" s="39"/>
      <c r="P41" s="39"/>
      <c r="Q41" s="39"/>
      <c r="R41" s="39"/>
      <c r="S41" s="39"/>
      <c r="T41" s="39"/>
    </row>
    <row r="42" spans="1:20" ht="15.75" customHeight="1" thickBot="1">
      <c r="A42" s="186">
        <f t="shared" si="15"/>
        <v>46191</v>
      </c>
      <c r="B42" s="479"/>
      <c r="C42" s="177"/>
      <c r="D42" s="177"/>
      <c r="E42" s="177"/>
      <c r="F42" s="178">
        <f t="shared" si="12"/>
        <v>0</v>
      </c>
      <c r="G42" s="177">
        <v>0</v>
      </c>
      <c r="H42" s="179"/>
      <c r="I42" s="443" t="e">
        <f t="shared" si="13"/>
        <v>#REF!</v>
      </c>
      <c r="J42" s="180" t="e">
        <f t="shared" si="14"/>
        <v>#REF!</v>
      </c>
      <c r="K42" s="39"/>
      <c r="L42" s="39"/>
      <c r="M42" s="39"/>
      <c r="N42" s="39"/>
      <c r="O42" s="39"/>
      <c r="P42" s="39"/>
      <c r="Q42" s="39"/>
      <c r="R42" s="39"/>
      <c r="S42" s="39"/>
      <c r="T42" s="39"/>
    </row>
    <row r="43" spans="1:20" ht="15.75" customHeight="1" thickBot="1">
      <c r="A43" s="201"/>
      <c r="B43" s="73"/>
      <c r="C43" s="74"/>
      <c r="D43" s="74"/>
      <c r="E43" s="74"/>
      <c r="F43" s="75"/>
      <c r="G43" s="74"/>
      <c r="H43" s="74"/>
      <c r="I43" s="76"/>
      <c r="J43" s="202"/>
      <c r="K43" s="77"/>
      <c r="L43" s="77"/>
      <c r="M43" s="77"/>
      <c r="N43" s="77"/>
      <c r="O43" s="77"/>
      <c r="P43" s="77"/>
      <c r="Q43" s="77"/>
      <c r="R43" s="77"/>
      <c r="S43" s="77"/>
      <c r="T43" s="77"/>
    </row>
    <row r="44" spans="1:20" ht="21.65" customHeight="1" thickBot="1">
      <c r="A44" s="1292" t="s">
        <v>260</v>
      </c>
      <c r="B44" s="1293"/>
      <c r="C44" s="1293"/>
      <c r="D44" s="1293"/>
      <c r="E44" s="1293"/>
      <c r="F44" s="181">
        <f>SUM(F12:F42)</f>
        <v>0</v>
      </c>
      <c r="G44" s="182">
        <f>SUM(G12:G42)</f>
        <v>0</v>
      </c>
      <c r="H44" s="183">
        <f>SUM(H12:H42)</f>
        <v>0</v>
      </c>
      <c r="I44" s="182"/>
      <c r="J44" s="203" t="e">
        <f>SUM(J12:J42)</f>
        <v>#REF!</v>
      </c>
      <c r="K44" s="39"/>
      <c r="L44" s="39"/>
      <c r="M44" s="39"/>
      <c r="N44" s="39"/>
      <c r="O44" s="39"/>
      <c r="P44" s="39"/>
      <c r="Q44" s="39"/>
      <c r="R44" s="39"/>
      <c r="S44" s="39"/>
      <c r="T44" s="39"/>
    </row>
    <row r="45" spans="1:20" ht="15.75" customHeight="1" thickBot="1">
      <c r="A45" s="204"/>
      <c r="B45" s="78"/>
      <c r="C45" s="78"/>
      <c r="D45" s="78"/>
      <c r="E45" s="78"/>
      <c r="F45" s="78"/>
      <c r="G45" s="78"/>
      <c r="H45" s="78"/>
      <c r="I45" s="78"/>
      <c r="J45" s="205"/>
      <c r="K45" s="39"/>
      <c r="L45" s="39"/>
      <c r="M45" s="39"/>
      <c r="N45" s="39"/>
      <c r="O45" s="39"/>
      <c r="P45" s="39"/>
      <c r="Q45" s="39"/>
      <c r="R45" s="39"/>
      <c r="S45" s="39"/>
      <c r="T45" s="39"/>
    </row>
    <row r="46" spans="1:20" ht="15.75" customHeight="1" thickBot="1">
      <c r="A46" s="206"/>
      <c r="B46" s="79" t="s">
        <v>20</v>
      </c>
      <c r="C46" s="80" t="s">
        <v>261</v>
      </c>
      <c r="D46" s="80"/>
      <c r="E46" s="80"/>
      <c r="F46" s="80"/>
      <c r="G46" s="81"/>
      <c r="H46" s="81"/>
      <c r="I46" s="80" t="s">
        <v>262</v>
      </c>
      <c r="J46" s="207"/>
      <c r="K46" s="39"/>
      <c r="L46" s="39"/>
      <c r="M46" s="39"/>
      <c r="N46" s="39"/>
      <c r="O46" s="39"/>
      <c r="P46" s="39"/>
      <c r="Q46" s="39"/>
      <c r="R46" s="39"/>
      <c r="S46" s="39"/>
      <c r="T46" s="39"/>
    </row>
    <row r="47" spans="1:20" ht="15.75" customHeight="1">
      <c r="A47" s="82" t="s">
        <v>263</v>
      </c>
      <c r="B47" s="7"/>
      <c r="C47" s="1294"/>
      <c r="D47" s="1295"/>
      <c r="E47" s="1295"/>
      <c r="F47" s="1295"/>
      <c r="G47" s="1295"/>
      <c r="H47" s="1296"/>
      <c r="I47" s="4"/>
      <c r="J47" s="18">
        <v>0</v>
      </c>
      <c r="K47" s="39"/>
      <c r="L47" s="39"/>
      <c r="M47" s="39"/>
      <c r="N47" s="39"/>
      <c r="O47" s="39"/>
      <c r="P47" s="39"/>
      <c r="Q47" s="39"/>
      <c r="R47" s="39"/>
      <c r="S47" s="39"/>
      <c r="T47" s="39"/>
    </row>
    <row r="48" spans="1:20" ht="15.75" customHeight="1">
      <c r="A48" s="83" t="s">
        <v>263</v>
      </c>
      <c r="B48" s="8"/>
      <c r="C48" s="1284"/>
      <c r="D48" s="1285"/>
      <c r="E48" s="1285"/>
      <c r="F48" s="1285"/>
      <c r="G48" s="1285"/>
      <c r="H48" s="1286"/>
      <c r="I48" s="5"/>
      <c r="J48" s="18">
        <v>0</v>
      </c>
      <c r="K48" s="39"/>
      <c r="L48" s="39"/>
      <c r="M48" s="39"/>
      <c r="N48" s="39"/>
      <c r="O48" s="39"/>
      <c r="P48" s="39"/>
      <c r="Q48" s="39"/>
      <c r="R48" s="39"/>
      <c r="S48" s="39"/>
      <c r="T48" s="39"/>
    </row>
    <row r="49" spans="1:20" ht="15.75" customHeight="1">
      <c r="A49" s="83" t="s">
        <v>263</v>
      </c>
      <c r="B49" s="8"/>
      <c r="C49" s="1284"/>
      <c r="D49" s="1285"/>
      <c r="E49" s="1285"/>
      <c r="F49" s="1285"/>
      <c r="G49" s="1285"/>
      <c r="H49" s="1286"/>
      <c r="I49" s="5"/>
      <c r="J49" s="18">
        <v>0</v>
      </c>
      <c r="K49" s="39"/>
      <c r="L49" s="39"/>
      <c r="M49" s="39"/>
      <c r="N49" s="39"/>
      <c r="O49" s="39"/>
      <c r="P49" s="39"/>
      <c r="Q49" s="39"/>
      <c r="R49" s="39"/>
      <c r="S49" s="39"/>
      <c r="T49" s="39"/>
    </row>
    <row r="50" spans="1:20" ht="15.75" customHeight="1">
      <c r="A50" s="83" t="s">
        <v>263</v>
      </c>
      <c r="B50" s="8"/>
      <c r="C50" s="1284"/>
      <c r="D50" s="1285"/>
      <c r="E50" s="1285"/>
      <c r="F50" s="1285"/>
      <c r="G50" s="1285"/>
      <c r="H50" s="1286"/>
      <c r="I50" s="5"/>
      <c r="J50" s="18">
        <v>0</v>
      </c>
      <c r="K50" s="39"/>
      <c r="L50" s="39"/>
      <c r="M50" s="39"/>
      <c r="N50" s="39"/>
      <c r="O50" s="39"/>
      <c r="P50" s="39"/>
      <c r="Q50" s="39"/>
      <c r="R50" s="39"/>
      <c r="S50" s="39"/>
      <c r="T50" s="39"/>
    </row>
    <row r="51" spans="1:20" ht="15.75" customHeight="1">
      <c r="A51" s="83" t="s">
        <v>263</v>
      </c>
      <c r="B51" s="8"/>
      <c r="C51" s="1284"/>
      <c r="D51" s="1285"/>
      <c r="E51" s="1285"/>
      <c r="F51" s="1285"/>
      <c r="G51" s="1285"/>
      <c r="H51" s="1286"/>
      <c r="I51" s="5"/>
      <c r="J51" s="18">
        <v>0</v>
      </c>
      <c r="K51" s="39"/>
      <c r="L51" s="39"/>
      <c r="M51" s="39"/>
      <c r="N51" s="39"/>
      <c r="O51" s="39"/>
      <c r="P51" s="39"/>
      <c r="Q51" s="39"/>
      <c r="R51" s="39"/>
      <c r="S51" s="39"/>
      <c r="T51" s="39"/>
    </row>
    <row r="52" spans="1:20" ht="15.75" customHeight="1" thickBot="1">
      <c r="A52" s="83" t="s">
        <v>263</v>
      </c>
      <c r="B52" s="8"/>
      <c r="C52" s="1297"/>
      <c r="D52" s="1298"/>
      <c r="E52" s="1298"/>
      <c r="F52" s="1298"/>
      <c r="G52" s="1298"/>
      <c r="H52" s="1299"/>
      <c r="I52" s="6"/>
      <c r="J52" s="18">
        <v>0</v>
      </c>
      <c r="K52" s="39"/>
      <c r="L52" s="39"/>
      <c r="M52" s="39"/>
      <c r="N52" s="39"/>
      <c r="O52" s="39"/>
      <c r="P52" s="39"/>
      <c r="Q52" s="39"/>
      <c r="R52" s="39"/>
      <c r="S52" s="39"/>
      <c r="T52" s="39"/>
    </row>
    <row r="53" spans="1:20" ht="17.5" customHeight="1" thickBot="1">
      <c r="A53" s="1300" t="s">
        <v>264</v>
      </c>
      <c r="B53" s="1301"/>
      <c r="C53" s="1301"/>
      <c r="D53" s="1301"/>
      <c r="E53" s="1301"/>
      <c r="F53" s="1301"/>
      <c r="G53" s="1301"/>
      <c r="H53" s="1301"/>
      <c r="I53" s="1302"/>
      <c r="J53" s="208">
        <f>SUM(J47:J52)</f>
        <v>0</v>
      </c>
      <c r="K53" s="39"/>
      <c r="L53" s="39"/>
      <c r="M53" s="39"/>
      <c r="N53" s="39"/>
      <c r="O53" s="39"/>
      <c r="P53" s="39"/>
      <c r="Q53" s="39"/>
      <c r="R53" s="39"/>
      <c r="S53" s="39"/>
      <c r="T53" s="39"/>
    </row>
    <row r="54" spans="1:20" ht="10.4" customHeight="1" thickBot="1">
      <c r="A54" s="204"/>
      <c r="B54" s="78"/>
      <c r="C54" s="78"/>
      <c r="D54" s="78"/>
      <c r="E54" s="78"/>
      <c r="F54" s="78"/>
      <c r="G54" s="78"/>
      <c r="H54" s="78"/>
      <c r="I54" s="78"/>
      <c r="J54" s="205"/>
      <c r="K54" s="39"/>
      <c r="L54" s="39"/>
      <c r="M54" s="39"/>
      <c r="N54" s="39"/>
      <c r="O54" s="39"/>
      <c r="P54" s="39"/>
      <c r="Q54" s="39"/>
      <c r="R54" s="39"/>
      <c r="S54" s="39"/>
      <c r="T54" s="39"/>
    </row>
    <row r="55" spans="1:20" ht="30" customHeight="1">
      <c r="A55" s="1303" t="s">
        <v>265</v>
      </c>
      <c r="B55" s="1304"/>
      <c r="C55" s="1304"/>
      <c r="D55" s="1304"/>
      <c r="E55" s="1304"/>
      <c r="F55" s="1304"/>
      <c r="G55" s="1304"/>
      <c r="H55" s="1304"/>
      <c r="I55" s="1304"/>
      <c r="J55" s="1305"/>
      <c r="K55" s="39"/>
      <c r="L55" s="39"/>
      <c r="M55" s="39"/>
      <c r="N55" s="39"/>
      <c r="O55" s="39"/>
      <c r="P55" s="39"/>
      <c r="Q55" s="39"/>
      <c r="R55" s="39"/>
      <c r="S55" s="39"/>
      <c r="T55" s="39"/>
    </row>
    <row r="56" spans="1:20" ht="45.65" customHeight="1">
      <c r="A56" s="1155"/>
      <c r="B56" s="1306"/>
      <c r="C56" s="1306"/>
      <c r="D56" s="1306"/>
      <c r="E56" s="1306"/>
      <c r="F56" s="1307">
        <f>'1. BASIC INFO &amp; START PAGE'!$R$16</f>
        <v>0</v>
      </c>
      <c r="G56" s="1307"/>
      <c r="H56" s="1307"/>
      <c r="I56" s="1308">
        <f>'1. BASIC INFO &amp; START PAGE'!$AB$16</f>
        <v>46184</v>
      </c>
      <c r="J56" s="1309"/>
      <c r="K56" s="44"/>
      <c r="L56" s="44"/>
      <c r="M56" s="44"/>
      <c r="N56" s="44"/>
      <c r="O56" s="44"/>
      <c r="P56" s="44"/>
      <c r="Q56" s="44"/>
      <c r="R56" s="44"/>
      <c r="S56" s="44"/>
      <c r="T56" s="44"/>
    </row>
    <row r="57" spans="1:20" ht="15.75" customHeight="1">
      <c r="A57" s="1160" t="s">
        <v>141</v>
      </c>
      <c r="B57" s="1161"/>
      <c r="C57" s="1161"/>
      <c r="D57" s="1161"/>
      <c r="E57" s="1161"/>
      <c r="F57" s="1161" t="s">
        <v>142</v>
      </c>
      <c r="G57" s="1161"/>
      <c r="H57" s="1161"/>
      <c r="I57" s="1161" t="s">
        <v>20</v>
      </c>
      <c r="J57" s="1162"/>
      <c r="K57" s="39"/>
      <c r="L57" s="39"/>
      <c r="M57" s="39"/>
      <c r="N57" s="39"/>
      <c r="O57" s="39"/>
      <c r="P57" s="39"/>
      <c r="Q57" s="39"/>
      <c r="R57" s="39"/>
      <c r="S57" s="39"/>
      <c r="T57" s="39"/>
    </row>
  </sheetData>
  <sheetProtection algorithmName="SHA-512" hashValue="HaBGuxHZPZR0ZoaqnK5SVYoU6yEmr2O/vWxQS8VJFLWqyvt2kq7GAG55cP8BuYDzRw10ZZM1h7XsVHksjgJgdQ==" saltValue="IvEWH5iqksKpaSJF9FBTHA==" spinCount="100000" sheet="1" selectLockedCells="1"/>
  <mergeCells count="43">
    <mergeCell ref="A57:E57"/>
    <mergeCell ref="F57:H57"/>
    <mergeCell ref="I57:J57"/>
    <mergeCell ref="C50:H50"/>
    <mergeCell ref="C51:H51"/>
    <mergeCell ref="C52:H52"/>
    <mergeCell ref="A53:I53"/>
    <mergeCell ref="A55:J55"/>
    <mergeCell ref="A56:E56"/>
    <mergeCell ref="F56:H56"/>
    <mergeCell ref="I56:J56"/>
    <mergeCell ref="C49:H49"/>
    <mergeCell ref="F9:F10"/>
    <mergeCell ref="G9:G10"/>
    <mergeCell ref="H9:J9"/>
    <mergeCell ref="B11:J11"/>
    <mergeCell ref="B27:J27"/>
    <mergeCell ref="B35:J35"/>
    <mergeCell ref="A44:E44"/>
    <mergeCell ref="C47:H47"/>
    <mergeCell ref="C48:H48"/>
    <mergeCell ref="L14:M14"/>
    <mergeCell ref="B19:J19"/>
    <mergeCell ref="A5:J5"/>
    <mergeCell ref="H6:J6"/>
    <mergeCell ref="A7:G7"/>
    <mergeCell ref="A8:G8"/>
    <mergeCell ref="H8:J8"/>
    <mergeCell ref="A9:A10"/>
    <mergeCell ref="B9:B10"/>
    <mergeCell ref="C9:C10"/>
    <mergeCell ref="D9:D10"/>
    <mergeCell ref="E9:E10"/>
    <mergeCell ref="A1:J1"/>
    <mergeCell ref="L1:T12"/>
    <mergeCell ref="A2:E2"/>
    <mergeCell ref="F2:H2"/>
    <mergeCell ref="I2:J2"/>
    <mergeCell ref="A3:E3"/>
    <mergeCell ref="F3:H3"/>
    <mergeCell ref="I3:J3"/>
    <mergeCell ref="A4:G4"/>
    <mergeCell ref="H4:J4"/>
  </mergeCells>
  <pageMargins left="0.7" right="0.7" top="0.75" bottom="0.75" header="0.3" footer="0.3"/>
  <pageSetup scale="58" orientation="portrait" r:id="rId1"/>
  <colBreaks count="1" manualBreakCount="1">
    <brk id="10"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A3872-226A-0B46-8758-C1FF8F51F2E6}">
  <sheetPr codeName="Sheet14">
    <tabColor indexed="23"/>
  </sheetPr>
  <dimension ref="A1:T57"/>
  <sheetViews>
    <sheetView showGridLines="0" topLeftCell="A34" zoomScaleNormal="100" workbookViewId="0">
      <selection activeCell="B23" sqref="B23"/>
    </sheetView>
  </sheetViews>
  <sheetFormatPr defaultColWidth="8.81640625" defaultRowHeight="12.5"/>
  <cols>
    <col min="2" max="2" width="10" bestFit="1" customWidth="1"/>
    <col min="3" max="5" width="13.1796875" customWidth="1"/>
    <col min="6" max="6" width="13.7265625" customWidth="1"/>
    <col min="7" max="7" width="23.1796875" customWidth="1"/>
    <col min="8" max="8" width="12.1796875" customWidth="1"/>
    <col min="10" max="10" width="29.81640625" customWidth="1"/>
    <col min="11" max="11" width="10.81640625" customWidth="1"/>
    <col min="12" max="12" width="12.81640625" customWidth="1"/>
  </cols>
  <sheetData>
    <row r="1" spans="1:20" ht="43.4" customHeight="1">
      <c r="A1" s="705" t="s">
        <v>248</v>
      </c>
      <c r="B1" s="705"/>
      <c r="C1" s="705"/>
      <c r="D1" s="705"/>
      <c r="E1" s="705"/>
      <c r="F1" s="705"/>
      <c r="G1" s="705"/>
      <c r="H1" s="705"/>
      <c r="I1" s="705"/>
      <c r="J1" s="705"/>
      <c r="K1" s="39"/>
      <c r="L1" s="1251" t="s">
        <v>249</v>
      </c>
      <c r="M1" s="1252"/>
      <c r="N1" s="1252"/>
      <c r="O1" s="1252"/>
      <c r="P1" s="1252"/>
      <c r="Q1" s="1252"/>
      <c r="R1" s="1252"/>
      <c r="S1" s="1252"/>
      <c r="T1" s="1252"/>
    </row>
    <row r="2" spans="1:20" ht="15.75" customHeight="1">
      <c r="A2" s="1253" t="s">
        <v>124</v>
      </c>
      <c r="B2" s="1254"/>
      <c r="C2" s="1254"/>
      <c r="D2" s="1254"/>
      <c r="E2" s="1255"/>
      <c r="F2" s="1256" t="s">
        <v>137</v>
      </c>
      <c r="G2" s="743"/>
      <c r="H2" s="744"/>
      <c r="I2" s="1256" t="s">
        <v>7</v>
      </c>
      <c r="J2" s="744"/>
      <c r="K2" s="43"/>
      <c r="L2" s="1252"/>
      <c r="M2" s="1252"/>
      <c r="N2" s="1252"/>
      <c r="O2" s="1252"/>
      <c r="P2" s="1252"/>
      <c r="Q2" s="1252"/>
      <c r="R2" s="1252"/>
      <c r="S2" s="1252"/>
      <c r="T2" s="1252"/>
    </row>
    <row r="3" spans="1:20" ht="15.75" customHeight="1">
      <c r="A3" s="1257" t="str">
        <f>'1. BASIC INFO &amp; START PAGE'!$A$8</f>
        <v xml:space="preserve">TX EMTF: </v>
      </c>
      <c r="B3" s="1258"/>
      <c r="C3" s="1258"/>
      <c r="D3" s="1258"/>
      <c r="E3" s="1259"/>
      <c r="F3" s="1260" t="str">
        <f>'1. BASIC INFO &amp; START PAGE'!$V$8</f>
        <v>26-0002 FIFA World Cup 2026</v>
      </c>
      <c r="G3" s="1260"/>
      <c r="H3" s="1261"/>
      <c r="I3" s="1262" t="str">
        <f>'1. BASIC INFO &amp; START PAGE'!$V$10</f>
        <v>Category B - Emergency Protective Measures</v>
      </c>
      <c r="J3" s="1263"/>
      <c r="K3" s="42"/>
      <c r="L3" s="1252"/>
      <c r="M3" s="1252"/>
      <c r="N3" s="1252"/>
      <c r="O3" s="1252"/>
      <c r="P3" s="1252"/>
      <c r="Q3" s="1252"/>
      <c r="R3" s="1252"/>
      <c r="S3" s="1252"/>
      <c r="T3" s="1252"/>
    </row>
    <row r="4" spans="1:20" ht="15.75" customHeight="1">
      <c r="A4" s="1064" t="s">
        <v>90</v>
      </c>
      <c r="B4" s="1264"/>
      <c r="C4" s="1264"/>
      <c r="D4" s="1264"/>
      <c r="E4" s="1264"/>
      <c r="F4" s="1264"/>
      <c r="G4" s="1265"/>
      <c r="H4" s="1256"/>
      <c r="I4" s="743"/>
      <c r="J4" s="744"/>
      <c r="K4" s="43"/>
      <c r="L4" s="1252"/>
      <c r="M4" s="1252"/>
      <c r="N4" s="1252"/>
      <c r="O4" s="1252"/>
      <c r="P4" s="1252"/>
      <c r="Q4" s="1252"/>
      <c r="R4" s="1252"/>
      <c r="S4" s="1252"/>
      <c r="T4" s="1252"/>
    </row>
    <row r="5" spans="1:20" ht="15.75" customHeight="1">
      <c r="A5" s="1257" t="str">
        <f>'1. BASIC INFO &amp; START PAGE'!$A$10</f>
        <v>TX EMTF Response and coordination for STAR: 00-344245</v>
      </c>
      <c r="B5" s="1258"/>
      <c r="C5" s="1258"/>
      <c r="D5" s="1258"/>
      <c r="E5" s="1258"/>
      <c r="F5" s="1258"/>
      <c r="G5" s="1258"/>
      <c r="H5" s="972"/>
      <c r="I5" s="972"/>
      <c r="J5" s="973"/>
      <c r="K5" s="42"/>
      <c r="L5" s="1252"/>
      <c r="M5" s="1252"/>
      <c r="N5" s="1252"/>
      <c r="O5" s="1252"/>
      <c r="P5" s="1252"/>
      <c r="Q5" s="1252"/>
      <c r="R5" s="1252"/>
      <c r="S5" s="1252"/>
      <c r="T5" s="1252"/>
    </row>
    <row r="6" spans="1:20" ht="15.75" customHeight="1">
      <c r="A6" s="67" t="s">
        <v>13</v>
      </c>
      <c r="B6" s="151"/>
      <c r="C6" s="151"/>
      <c r="D6" s="68"/>
      <c r="E6" s="151"/>
      <c r="F6" s="151"/>
      <c r="G6" s="151"/>
      <c r="H6" s="1101" t="s">
        <v>14</v>
      </c>
      <c r="I6" s="708"/>
      <c r="J6" s="1270"/>
      <c r="K6" s="43"/>
      <c r="L6" s="1252"/>
      <c r="M6" s="1252"/>
      <c r="N6" s="1252"/>
      <c r="O6" s="1252"/>
      <c r="P6" s="1252"/>
      <c r="Q6" s="1252"/>
      <c r="R6" s="1252"/>
      <c r="S6" s="1252"/>
      <c r="T6" s="1252"/>
    </row>
    <row r="7" spans="1:20" s="229" customFormat="1" ht="15.65" customHeight="1">
      <c r="A7" s="1271" t="str">
        <f>'1. BASIC INFO &amp; START PAGE'!$A$14</f>
        <v>Statewide All-Hazards Response and Coordination.</v>
      </c>
      <c r="B7" s="1272"/>
      <c r="C7" s="1272"/>
      <c r="D7" s="1272"/>
      <c r="E7" s="1272"/>
      <c r="F7" s="1272"/>
      <c r="G7" s="1273"/>
      <c r="H7" s="225">
        <f>+'2. INVOICE'!D6</f>
        <v>46185</v>
      </c>
      <c r="I7" s="226" t="s">
        <v>16</v>
      </c>
      <c r="J7" s="227">
        <f>+'2. INVOICE'!H6</f>
        <v>46218</v>
      </c>
      <c r="K7" s="228"/>
      <c r="L7" s="1252"/>
      <c r="M7" s="1252"/>
      <c r="N7" s="1252"/>
      <c r="O7" s="1252"/>
      <c r="P7" s="1252"/>
      <c r="Q7" s="1252"/>
      <c r="R7" s="1252"/>
      <c r="S7" s="1252"/>
      <c r="T7" s="1252"/>
    </row>
    <row r="8" spans="1:20" ht="15.75" customHeight="1">
      <c r="A8" s="1274" t="s">
        <v>250</v>
      </c>
      <c r="B8" s="1275"/>
      <c r="C8" s="1275"/>
      <c r="D8" s="1275"/>
      <c r="E8" s="1275"/>
      <c r="F8" s="1275"/>
      <c r="G8" s="1276"/>
      <c r="H8" s="1277"/>
      <c r="I8" s="972"/>
      <c r="J8" s="973"/>
      <c r="K8" s="42"/>
      <c r="L8" s="1252"/>
      <c r="M8" s="1252"/>
      <c r="N8" s="1252"/>
      <c r="O8" s="1252"/>
      <c r="P8" s="1252"/>
      <c r="Q8" s="1252"/>
      <c r="R8" s="1252"/>
      <c r="S8" s="1252"/>
      <c r="T8" s="1252"/>
    </row>
    <row r="9" spans="1:20" ht="15.75" customHeight="1">
      <c r="A9" s="1278"/>
      <c r="B9" s="1280" t="s">
        <v>20</v>
      </c>
      <c r="C9" s="1282" t="s">
        <v>251</v>
      </c>
      <c r="D9" s="1282" t="s">
        <v>252</v>
      </c>
      <c r="E9" s="1282" t="s">
        <v>253</v>
      </c>
      <c r="F9" s="1287" t="s">
        <v>254</v>
      </c>
      <c r="G9" s="1282" t="s">
        <v>224</v>
      </c>
      <c r="H9" s="1289" t="s">
        <v>255</v>
      </c>
      <c r="I9" s="1290"/>
      <c r="J9" s="1291"/>
      <c r="K9" s="69"/>
      <c r="L9" s="1252"/>
      <c r="M9" s="1252"/>
      <c r="N9" s="1252"/>
      <c r="O9" s="1252"/>
      <c r="P9" s="1252"/>
      <c r="Q9" s="1252"/>
      <c r="R9" s="1252"/>
      <c r="S9" s="1252"/>
      <c r="T9" s="1252"/>
    </row>
    <row r="10" spans="1:20" ht="36" customHeight="1" thickBot="1">
      <c r="A10" s="1279"/>
      <c r="B10" s="1281"/>
      <c r="C10" s="1283"/>
      <c r="D10" s="1283"/>
      <c r="E10" s="1283"/>
      <c r="F10" s="1288"/>
      <c r="G10" s="1283"/>
      <c r="H10" s="155" t="s">
        <v>256</v>
      </c>
      <c r="I10" s="155" t="s">
        <v>230</v>
      </c>
      <c r="J10" s="155" t="s">
        <v>214</v>
      </c>
      <c r="K10" s="69"/>
      <c r="L10" s="1252"/>
      <c r="M10" s="1252"/>
      <c r="N10" s="1252"/>
      <c r="O10" s="1252"/>
      <c r="P10" s="1252"/>
      <c r="Q10" s="1252"/>
      <c r="R10" s="1252"/>
      <c r="S10" s="1252"/>
      <c r="T10" s="1252"/>
    </row>
    <row r="11" spans="1:20" ht="27" customHeight="1">
      <c r="A11" s="70" t="s">
        <v>257</v>
      </c>
      <c r="B11" s="1268"/>
      <c r="C11" s="1268"/>
      <c r="D11" s="1268"/>
      <c r="E11" s="1268"/>
      <c r="F11" s="1268"/>
      <c r="G11" s="1268"/>
      <c r="H11" s="1268"/>
      <c r="I11" s="1268"/>
      <c r="J11" s="1269"/>
      <c r="K11" s="48"/>
      <c r="L11" s="1252"/>
      <c r="M11" s="1252"/>
      <c r="N11" s="1252"/>
      <c r="O11" s="1252"/>
      <c r="P11" s="1252"/>
      <c r="Q11" s="1252"/>
      <c r="R11" s="1252"/>
      <c r="S11" s="1252"/>
      <c r="T11" s="1252"/>
    </row>
    <row r="12" spans="1:20" ht="15.75" customHeight="1">
      <c r="A12" s="71">
        <f>'3. DEPLOYED LABOR SUMMARY 1 '!G10</f>
        <v>46185</v>
      </c>
      <c r="B12" s="477"/>
      <c r="C12" s="169"/>
      <c r="D12" s="169"/>
      <c r="E12" s="169"/>
      <c r="F12" s="170">
        <f>SUM(C12:E12)</f>
        <v>0</v>
      </c>
      <c r="G12" s="171"/>
      <c r="H12" s="172"/>
      <c r="I12" s="443" t="e">
        <f>$N$14</f>
        <v>#REF!</v>
      </c>
      <c r="J12" s="173" t="e">
        <f>SUM(H12)*I12</f>
        <v>#REF!</v>
      </c>
      <c r="K12" s="48"/>
      <c r="L12" s="1252"/>
      <c r="M12" s="1252"/>
      <c r="N12" s="1252"/>
      <c r="O12" s="1252"/>
      <c r="P12" s="1252"/>
      <c r="Q12" s="1252"/>
      <c r="R12" s="1252"/>
      <c r="S12" s="1252"/>
      <c r="T12" s="1252"/>
    </row>
    <row r="13" spans="1:20" ht="15.75" customHeight="1" thickBot="1">
      <c r="A13" s="72">
        <f>+A12+1</f>
        <v>46186</v>
      </c>
      <c r="B13" s="478"/>
      <c r="C13" s="169"/>
      <c r="D13" s="169"/>
      <c r="E13" s="169"/>
      <c r="F13" s="174">
        <f t="shared" ref="F13:F18" si="0">SUM(C13:E13)</f>
        <v>0</v>
      </c>
      <c r="G13" s="169"/>
      <c r="H13" s="175"/>
      <c r="I13" s="443" t="e">
        <f t="shared" ref="I13:I18" si="1">$N$14</f>
        <v>#REF!</v>
      </c>
      <c r="J13" s="176" t="e">
        <f t="shared" ref="J13:J18" si="2">SUM(H13)*I13</f>
        <v>#REF!</v>
      </c>
      <c r="K13" s="48"/>
      <c r="L13" s="53"/>
      <c r="M13" s="53"/>
      <c r="N13" s="53"/>
      <c r="O13" s="53"/>
      <c r="P13" s="53"/>
      <c r="Q13" s="53"/>
      <c r="R13" s="53"/>
      <c r="S13" s="53"/>
      <c r="T13" s="53"/>
    </row>
    <row r="14" spans="1:20" ht="15.75" customHeight="1" thickBot="1">
      <c r="A14" s="72">
        <f t="shared" ref="A14:A18" si="3">+A13+1</f>
        <v>46187</v>
      </c>
      <c r="B14" s="478"/>
      <c r="C14" s="169"/>
      <c r="D14" s="169"/>
      <c r="E14" s="169"/>
      <c r="F14" s="174">
        <f t="shared" si="0"/>
        <v>0</v>
      </c>
      <c r="G14" s="169"/>
      <c r="H14" s="175"/>
      <c r="I14" s="443" t="e">
        <f t="shared" si="1"/>
        <v>#REF!</v>
      </c>
      <c r="J14" s="176" t="e">
        <f t="shared" si="2"/>
        <v>#REF!</v>
      </c>
      <c r="K14" s="48"/>
      <c r="L14" s="1266" t="s">
        <v>258</v>
      </c>
      <c r="M14" s="1267"/>
      <c r="N14" s="248" t="e">
        <f>#REF!</f>
        <v>#REF!</v>
      </c>
      <c r="O14" s="249" t="s">
        <v>259</v>
      </c>
      <c r="P14" s="250"/>
      <c r="Q14" s="251"/>
      <c r="R14" s="53"/>
      <c r="S14" s="53"/>
      <c r="T14" s="53"/>
    </row>
    <row r="15" spans="1:20" ht="15.75" customHeight="1">
      <c r="A15" s="72">
        <f t="shared" si="3"/>
        <v>46188</v>
      </c>
      <c r="B15" s="478"/>
      <c r="C15" s="169"/>
      <c r="D15" s="169"/>
      <c r="E15" s="169"/>
      <c r="F15" s="174">
        <f t="shared" si="0"/>
        <v>0</v>
      </c>
      <c r="G15" s="169">
        <v>0</v>
      </c>
      <c r="H15" s="175"/>
      <c r="I15" s="443" t="e">
        <f t="shared" si="1"/>
        <v>#REF!</v>
      </c>
      <c r="J15" s="176" t="e">
        <f t="shared" si="2"/>
        <v>#REF!</v>
      </c>
      <c r="K15" s="48"/>
      <c r="L15" s="53"/>
      <c r="M15" s="53"/>
      <c r="N15" s="53"/>
      <c r="O15" s="53"/>
      <c r="P15" s="53"/>
      <c r="Q15" s="53"/>
      <c r="R15" s="53"/>
      <c r="S15" s="53"/>
      <c r="T15" s="53"/>
    </row>
    <row r="16" spans="1:20" ht="15.75" customHeight="1">
      <c r="A16" s="72">
        <f t="shared" si="3"/>
        <v>46189</v>
      </c>
      <c r="B16" s="478"/>
      <c r="C16" s="169"/>
      <c r="D16" s="169"/>
      <c r="E16" s="169"/>
      <c r="F16" s="174">
        <f t="shared" si="0"/>
        <v>0</v>
      </c>
      <c r="G16" s="169">
        <v>0</v>
      </c>
      <c r="H16" s="175"/>
      <c r="I16" s="443" t="e">
        <f t="shared" si="1"/>
        <v>#REF!</v>
      </c>
      <c r="J16" s="176" t="e">
        <f t="shared" si="2"/>
        <v>#REF!</v>
      </c>
      <c r="K16" s="48"/>
      <c r="L16" s="53"/>
      <c r="M16" s="53"/>
      <c r="N16" s="53"/>
      <c r="O16" s="53"/>
      <c r="P16" s="53"/>
      <c r="Q16" s="53"/>
      <c r="R16" s="53"/>
      <c r="S16" s="53"/>
      <c r="T16" s="53"/>
    </row>
    <row r="17" spans="1:20" ht="15.75" customHeight="1">
      <c r="A17" s="72">
        <f t="shared" si="3"/>
        <v>46190</v>
      </c>
      <c r="B17" s="478"/>
      <c r="C17" s="169"/>
      <c r="D17" s="169"/>
      <c r="E17" s="169"/>
      <c r="F17" s="174">
        <f t="shared" si="0"/>
        <v>0</v>
      </c>
      <c r="G17" s="169">
        <v>0</v>
      </c>
      <c r="H17" s="175"/>
      <c r="I17" s="443" t="e">
        <f t="shared" si="1"/>
        <v>#REF!</v>
      </c>
      <c r="J17" s="176" t="e">
        <f t="shared" si="2"/>
        <v>#REF!</v>
      </c>
      <c r="K17" s="48"/>
      <c r="L17" s="53"/>
      <c r="M17" s="53"/>
      <c r="N17" s="53"/>
      <c r="O17" s="53"/>
      <c r="P17" s="53"/>
      <c r="Q17" s="53"/>
      <c r="R17" s="53"/>
      <c r="S17" s="53"/>
      <c r="T17" s="53"/>
    </row>
    <row r="18" spans="1:20" ht="15.75" customHeight="1" thickBot="1">
      <c r="A18" s="184">
        <f t="shared" si="3"/>
        <v>46191</v>
      </c>
      <c r="B18" s="479"/>
      <c r="C18" s="177"/>
      <c r="D18" s="177"/>
      <c r="E18" s="177"/>
      <c r="F18" s="178">
        <f t="shared" si="0"/>
        <v>0</v>
      </c>
      <c r="G18" s="177">
        <v>0</v>
      </c>
      <c r="H18" s="179"/>
      <c r="I18" s="443" t="e">
        <f t="shared" si="1"/>
        <v>#REF!</v>
      </c>
      <c r="J18" s="180" t="e">
        <f t="shared" si="2"/>
        <v>#REF!</v>
      </c>
      <c r="K18" s="48"/>
      <c r="L18" s="53"/>
      <c r="M18" s="53"/>
      <c r="N18" s="53"/>
      <c r="O18" s="53"/>
      <c r="P18" s="53"/>
      <c r="Q18" s="53"/>
      <c r="R18" s="53"/>
      <c r="S18" s="53"/>
      <c r="T18" s="53"/>
    </row>
    <row r="19" spans="1:20" ht="27" customHeight="1">
      <c r="A19" s="70" t="s">
        <v>257</v>
      </c>
      <c r="B19" s="1268"/>
      <c r="C19" s="1268"/>
      <c r="D19" s="1268"/>
      <c r="E19" s="1268"/>
      <c r="F19" s="1268"/>
      <c r="G19" s="1268"/>
      <c r="H19" s="1268"/>
      <c r="I19" s="1268"/>
      <c r="J19" s="1269"/>
      <c r="K19" s="48"/>
      <c r="L19" s="53"/>
      <c r="M19" s="53"/>
      <c r="N19" s="53"/>
      <c r="O19" s="53"/>
      <c r="P19" s="53"/>
      <c r="Q19" s="53"/>
      <c r="R19" s="53"/>
      <c r="S19" s="53"/>
      <c r="T19" s="53"/>
    </row>
    <row r="20" spans="1:20" ht="15.75" customHeight="1">
      <c r="A20" s="71">
        <f>A12</f>
        <v>46185</v>
      </c>
      <c r="B20" s="477"/>
      <c r="C20" s="171"/>
      <c r="D20" s="171"/>
      <c r="E20" s="171"/>
      <c r="F20" s="170">
        <f t="shared" ref="F20:F26" si="4">SUM(C20:E20)</f>
        <v>0</v>
      </c>
      <c r="G20" s="171">
        <v>0</v>
      </c>
      <c r="H20" s="172"/>
      <c r="I20" s="443" t="e">
        <f t="shared" ref="I20:I26" si="5">$N$14</f>
        <v>#REF!</v>
      </c>
      <c r="J20" s="173" t="e">
        <f>SUM(H20)*I20</f>
        <v>#REF!</v>
      </c>
      <c r="K20" s="48"/>
      <c r="L20" s="53"/>
      <c r="M20" s="53"/>
      <c r="N20" s="53"/>
      <c r="O20" s="53"/>
      <c r="P20" s="53"/>
      <c r="Q20" s="53"/>
      <c r="R20" s="53"/>
      <c r="S20" s="53"/>
      <c r="T20" s="53"/>
    </row>
    <row r="21" spans="1:20" ht="15.75" customHeight="1">
      <c r="A21" s="71">
        <f>+A20+1</f>
        <v>46186</v>
      </c>
      <c r="B21" s="478"/>
      <c r="C21" s="169"/>
      <c r="D21" s="169"/>
      <c r="E21" s="169"/>
      <c r="F21" s="174">
        <f t="shared" si="4"/>
        <v>0</v>
      </c>
      <c r="G21" s="169">
        <v>0</v>
      </c>
      <c r="H21" s="175"/>
      <c r="I21" s="443" t="e">
        <f t="shared" si="5"/>
        <v>#REF!</v>
      </c>
      <c r="J21" s="176" t="e">
        <f t="shared" ref="J21:J26" si="6">SUM(H21)*I21</f>
        <v>#REF!</v>
      </c>
      <c r="K21" s="48"/>
      <c r="L21" s="39"/>
      <c r="M21" s="39"/>
      <c r="N21" s="39"/>
      <c r="O21" s="39"/>
      <c r="P21" s="39"/>
      <c r="Q21" s="39"/>
      <c r="R21" s="39"/>
      <c r="S21" s="39"/>
      <c r="T21" s="39"/>
    </row>
    <row r="22" spans="1:20" ht="15.75" customHeight="1">
      <c r="A22" s="71">
        <f t="shared" ref="A22:A26" si="7">+A21+1</f>
        <v>46187</v>
      </c>
      <c r="B22" s="478"/>
      <c r="C22" s="169"/>
      <c r="D22" s="169"/>
      <c r="E22" s="169"/>
      <c r="F22" s="174">
        <f t="shared" si="4"/>
        <v>0</v>
      </c>
      <c r="G22" s="169">
        <v>0</v>
      </c>
      <c r="H22" s="175"/>
      <c r="I22" s="443" t="e">
        <f t="shared" si="5"/>
        <v>#REF!</v>
      </c>
      <c r="J22" s="176" t="e">
        <f t="shared" si="6"/>
        <v>#REF!</v>
      </c>
      <c r="K22" s="48"/>
      <c r="L22" s="39"/>
      <c r="M22" s="39"/>
      <c r="N22" s="39"/>
      <c r="O22" s="39"/>
      <c r="P22" s="39"/>
      <c r="Q22" s="39"/>
      <c r="R22" s="39"/>
      <c r="S22" s="39"/>
      <c r="T22" s="39"/>
    </row>
    <row r="23" spans="1:20" ht="15.75" customHeight="1">
      <c r="A23" s="71">
        <f t="shared" si="7"/>
        <v>46188</v>
      </c>
      <c r="B23" s="478"/>
      <c r="C23" s="169"/>
      <c r="D23" s="169"/>
      <c r="E23" s="169"/>
      <c r="F23" s="174">
        <f t="shared" si="4"/>
        <v>0</v>
      </c>
      <c r="G23" s="169">
        <v>0</v>
      </c>
      <c r="H23" s="175"/>
      <c r="I23" s="443" t="e">
        <f t="shared" si="5"/>
        <v>#REF!</v>
      </c>
      <c r="J23" s="176" t="e">
        <f t="shared" si="6"/>
        <v>#REF!</v>
      </c>
      <c r="K23" s="48"/>
      <c r="L23" s="39"/>
      <c r="M23" s="39"/>
      <c r="N23" s="39"/>
      <c r="O23" s="39"/>
      <c r="P23" s="39"/>
      <c r="Q23" s="39"/>
      <c r="R23" s="39"/>
      <c r="S23" s="39"/>
      <c r="T23" s="39"/>
    </row>
    <row r="24" spans="1:20" ht="15.75" customHeight="1">
      <c r="A24" s="71">
        <f t="shared" si="7"/>
        <v>46189</v>
      </c>
      <c r="B24" s="478"/>
      <c r="C24" s="169"/>
      <c r="D24" s="169"/>
      <c r="E24" s="169"/>
      <c r="F24" s="174">
        <f t="shared" si="4"/>
        <v>0</v>
      </c>
      <c r="G24" s="169">
        <v>0</v>
      </c>
      <c r="H24" s="175"/>
      <c r="I24" s="443" t="e">
        <f t="shared" si="5"/>
        <v>#REF!</v>
      </c>
      <c r="J24" s="176" t="e">
        <f t="shared" si="6"/>
        <v>#REF!</v>
      </c>
      <c r="K24" s="48"/>
      <c r="L24" s="39"/>
      <c r="M24" s="39"/>
      <c r="N24" s="39"/>
      <c r="O24" s="39"/>
      <c r="P24" s="39"/>
      <c r="Q24" s="39"/>
      <c r="R24" s="39"/>
      <c r="S24" s="39"/>
      <c r="T24" s="39"/>
    </row>
    <row r="25" spans="1:20" ht="15.75" customHeight="1">
      <c r="A25" s="71">
        <f t="shared" si="7"/>
        <v>46190</v>
      </c>
      <c r="B25" s="478"/>
      <c r="C25" s="169"/>
      <c r="D25" s="169"/>
      <c r="E25" s="169"/>
      <c r="F25" s="174">
        <f t="shared" si="4"/>
        <v>0</v>
      </c>
      <c r="G25" s="169">
        <v>0</v>
      </c>
      <c r="H25" s="175"/>
      <c r="I25" s="443" t="e">
        <f t="shared" si="5"/>
        <v>#REF!</v>
      </c>
      <c r="J25" s="176" t="e">
        <f t="shared" si="6"/>
        <v>#REF!</v>
      </c>
      <c r="K25" s="48"/>
      <c r="L25" s="39"/>
      <c r="M25" s="39"/>
      <c r="N25" s="39"/>
      <c r="O25" s="39"/>
      <c r="P25" s="39"/>
      <c r="Q25" s="39"/>
      <c r="R25" s="39"/>
      <c r="S25" s="39"/>
      <c r="T25" s="39"/>
    </row>
    <row r="26" spans="1:20" ht="15.75" customHeight="1" thickBot="1">
      <c r="A26" s="185">
        <f t="shared" si="7"/>
        <v>46191</v>
      </c>
      <c r="B26" s="479"/>
      <c r="C26" s="177"/>
      <c r="D26" s="177"/>
      <c r="E26" s="177"/>
      <c r="F26" s="178">
        <f t="shared" si="4"/>
        <v>0</v>
      </c>
      <c r="G26" s="177">
        <v>0</v>
      </c>
      <c r="H26" s="179"/>
      <c r="I26" s="443" t="e">
        <f t="shared" si="5"/>
        <v>#REF!</v>
      </c>
      <c r="J26" s="180" t="e">
        <f t="shared" si="6"/>
        <v>#REF!</v>
      </c>
      <c r="K26" s="48"/>
      <c r="L26" s="39"/>
      <c r="M26" s="39"/>
      <c r="N26" s="39"/>
      <c r="O26" s="39"/>
      <c r="P26" s="39"/>
      <c r="Q26" s="39"/>
      <c r="R26" s="39"/>
      <c r="S26" s="39"/>
      <c r="T26" s="39"/>
    </row>
    <row r="27" spans="1:20" ht="27" customHeight="1">
      <c r="A27" s="70" t="s">
        <v>257</v>
      </c>
      <c r="B27" s="1268"/>
      <c r="C27" s="1268"/>
      <c r="D27" s="1268"/>
      <c r="E27" s="1268"/>
      <c r="F27" s="1268"/>
      <c r="G27" s="1268"/>
      <c r="H27" s="1268"/>
      <c r="I27" s="1268"/>
      <c r="J27" s="1269"/>
      <c r="K27" s="48"/>
      <c r="L27" s="39"/>
      <c r="M27" s="39"/>
      <c r="N27" s="39"/>
      <c r="O27" s="39"/>
      <c r="P27" s="39"/>
      <c r="Q27" s="39"/>
      <c r="R27" s="39"/>
      <c r="S27" s="39"/>
      <c r="T27" s="39"/>
    </row>
    <row r="28" spans="1:20" ht="15.75" customHeight="1">
      <c r="A28" s="71">
        <f>A12</f>
        <v>46185</v>
      </c>
      <c r="B28" s="477"/>
      <c r="C28" s="171"/>
      <c r="D28" s="171"/>
      <c r="E28" s="171"/>
      <c r="F28" s="170">
        <f t="shared" ref="F28:F34" si="8">SUM(C28:E28)</f>
        <v>0</v>
      </c>
      <c r="G28" s="171">
        <v>0</v>
      </c>
      <c r="H28" s="172"/>
      <c r="I28" s="443" t="e">
        <f t="shared" ref="I28:I34" si="9">$N$14</f>
        <v>#REF!</v>
      </c>
      <c r="J28" s="173" t="e">
        <f>SUM(H28)*I28</f>
        <v>#REF!</v>
      </c>
      <c r="K28" s="48"/>
      <c r="L28" s="39"/>
      <c r="M28" s="39"/>
      <c r="N28" s="39"/>
      <c r="O28" s="39"/>
      <c r="P28" s="39"/>
      <c r="Q28" s="39"/>
      <c r="R28" s="39"/>
      <c r="S28" s="39"/>
      <c r="T28" s="39"/>
    </row>
    <row r="29" spans="1:20" ht="15.75" customHeight="1">
      <c r="A29" s="71">
        <f>+A28+1</f>
        <v>46186</v>
      </c>
      <c r="B29" s="478"/>
      <c r="C29" s="169"/>
      <c r="D29" s="169"/>
      <c r="E29" s="169"/>
      <c r="F29" s="174">
        <f t="shared" si="8"/>
        <v>0</v>
      </c>
      <c r="G29" s="169">
        <v>0</v>
      </c>
      <c r="H29" s="175"/>
      <c r="I29" s="443" t="e">
        <f t="shared" si="9"/>
        <v>#REF!</v>
      </c>
      <c r="J29" s="176" t="e">
        <f t="shared" ref="J29:J34" si="10">SUM(H29)*I29</f>
        <v>#REF!</v>
      </c>
      <c r="K29" s="48"/>
      <c r="L29" s="39"/>
      <c r="M29" s="39"/>
      <c r="N29" s="39"/>
      <c r="O29" s="39"/>
      <c r="P29" s="39"/>
      <c r="Q29" s="39"/>
      <c r="R29" s="39"/>
      <c r="S29" s="39"/>
      <c r="T29" s="39"/>
    </row>
    <row r="30" spans="1:20" ht="15.75" customHeight="1">
      <c r="A30" s="71">
        <f t="shared" ref="A30:A34" si="11">+A29+1</f>
        <v>46187</v>
      </c>
      <c r="B30" s="478"/>
      <c r="C30" s="169"/>
      <c r="D30" s="169"/>
      <c r="E30" s="169"/>
      <c r="F30" s="174">
        <f t="shared" si="8"/>
        <v>0</v>
      </c>
      <c r="G30" s="169">
        <v>0</v>
      </c>
      <c r="H30" s="175"/>
      <c r="I30" s="443" t="e">
        <f t="shared" si="9"/>
        <v>#REF!</v>
      </c>
      <c r="J30" s="176" t="e">
        <f t="shared" si="10"/>
        <v>#REF!</v>
      </c>
      <c r="K30" s="48"/>
      <c r="L30" s="39"/>
      <c r="M30" s="39"/>
      <c r="N30" s="39"/>
      <c r="O30" s="39"/>
      <c r="P30" s="39"/>
      <c r="Q30" s="39"/>
      <c r="R30" s="39"/>
      <c r="S30" s="39"/>
      <c r="T30" s="39"/>
    </row>
    <row r="31" spans="1:20" ht="15.75" customHeight="1">
      <c r="A31" s="71">
        <f t="shared" si="11"/>
        <v>46188</v>
      </c>
      <c r="B31" s="478"/>
      <c r="C31" s="169"/>
      <c r="D31" s="169"/>
      <c r="E31" s="169"/>
      <c r="F31" s="174">
        <f t="shared" si="8"/>
        <v>0</v>
      </c>
      <c r="G31" s="169">
        <v>0</v>
      </c>
      <c r="H31" s="175"/>
      <c r="I31" s="443" t="e">
        <f t="shared" si="9"/>
        <v>#REF!</v>
      </c>
      <c r="J31" s="176" t="e">
        <f t="shared" si="10"/>
        <v>#REF!</v>
      </c>
      <c r="K31" s="48"/>
      <c r="L31" s="39"/>
      <c r="M31" s="39"/>
      <c r="N31" s="39"/>
      <c r="O31" s="39"/>
      <c r="P31" s="39"/>
      <c r="Q31" s="39"/>
      <c r="R31" s="39"/>
      <c r="S31" s="39"/>
      <c r="T31" s="39"/>
    </row>
    <row r="32" spans="1:20" ht="15.75" customHeight="1">
      <c r="A32" s="71">
        <f t="shared" si="11"/>
        <v>46189</v>
      </c>
      <c r="B32" s="478"/>
      <c r="C32" s="169"/>
      <c r="D32" s="169"/>
      <c r="E32" s="169"/>
      <c r="F32" s="174">
        <f t="shared" si="8"/>
        <v>0</v>
      </c>
      <c r="G32" s="169">
        <v>0</v>
      </c>
      <c r="H32" s="175"/>
      <c r="I32" s="443" t="e">
        <f t="shared" si="9"/>
        <v>#REF!</v>
      </c>
      <c r="J32" s="176" t="e">
        <f t="shared" si="10"/>
        <v>#REF!</v>
      </c>
      <c r="K32" s="48"/>
      <c r="L32" s="39"/>
      <c r="M32" s="39"/>
      <c r="N32" s="39"/>
      <c r="O32" s="39"/>
      <c r="P32" s="39"/>
      <c r="Q32" s="39"/>
      <c r="R32" s="39"/>
      <c r="S32" s="39"/>
      <c r="T32" s="39"/>
    </row>
    <row r="33" spans="1:20" ht="15.75" customHeight="1">
      <c r="A33" s="71">
        <f t="shared" si="11"/>
        <v>46190</v>
      </c>
      <c r="B33" s="478"/>
      <c r="C33" s="169"/>
      <c r="D33" s="169"/>
      <c r="E33" s="169"/>
      <c r="F33" s="174">
        <f t="shared" si="8"/>
        <v>0</v>
      </c>
      <c r="G33" s="169">
        <v>0</v>
      </c>
      <c r="H33" s="175"/>
      <c r="I33" s="443" t="e">
        <f t="shared" si="9"/>
        <v>#REF!</v>
      </c>
      <c r="J33" s="176" t="e">
        <f t="shared" si="10"/>
        <v>#REF!</v>
      </c>
      <c r="K33" s="48"/>
      <c r="L33" s="39"/>
      <c r="M33" s="39"/>
      <c r="N33" s="39"/>
      <c r="O33" s="39"/>
      <c r="P33" s="39"/>
      <c r="Q33" s="39"/>
      <c r="R33" s="39"/>
      <c r="S33" s="39"/>
      <c r="T33" s="39"/>
    </row>
    <row r="34" spans="1:20" ht="15.75" customHeight="1" thickBot="1">
      <c r="A34" s="185">
        <f t="shared" si="11"/>
        <v>46191</v>
      </c>
      <c r="B34" s="479"/>
      <c r="C34" s="177"/>
      <c r="D34" s="177"/>
      <c r="E34" s="177"/>
      <c r="F34" s="178">
        <f t="shared" si="8"/>
        <v>0</v>
      </c>
      <c r="G34" s="177">
        <v>0</v>
      </c>
      <c r="H34" s="179"/>
      <c r="I34" s="443" t="e">
        <f t="shared" si="9"/>
        <v>#REF!</v>
      </c>
      <c r="J34" s="180" t="e">
        <f t="shared" si="10"/>
        <v>#REF!</v>
      </c>
      <c r="K34" s="39"/>
      <c r="L34" s="39"/>
      <c r="M34" s="39"/>
      <c r="N34" s="39"/>
      <c r="O34" s="39"/>
      <c r="P34" s="39"/>
      <c r="Q34" s="39"/>
      <c r="R34" s="39"/>
      <c r="S34" s="39"/>
      <c r="T34" s="39"/>
    </row>
    <row r="35" spans="1:20" ht="27" customHeight="1">
      <c r="A35" s="70" t="s">
        <v>257</v>
      </c>
      <c r="B35" s="1268"/>
      <c r="C35" s="1268"/>
      <c r="D35" s="1268"/>
      <c r="E35" s="1268"/>
      <c r="F35" s="1268"/>
      <c r="G35" s="1268"/>
      <c r="H35" s="1268"/>
      <c r="I35" s="1268"/>
      <c r="J35" s="1269"/>
      <c r="K35" s="39"/>
      <c r="L35" s="39"/>
      <c r="M35" s="39"/>
      <c r="N35" s="39"/>
      <c r="O35" s="39"/>
      <c r="P35" s="39"/>
      <c r="Q35" s="39"/>
      <c r="R35" s="39"/>
      <c r="S35" s="39"/>
      <c r="T35" s="39"/>
    </row>
    <row r="36" spans="1:20" ht="15.75" customHeight="1">
      <c r="A36" s="71">
        <f>A12</f>
        <v>46185</v>
      </c>
      <c r="B36" s="477"/>
      <c r="C36" s="171"/>
      <c r="D36" s="171"/>
      <c r="E36" s="171"/>
      <c r="F36" s="170">
        <f t="shared" ref="F36:F42" si="12">SUM(C36:E36)</f>
        <v>0</v>
      </c>
      <c r="G36" s="171">
        <v>0</v>
      </c>
      <c r="H36" s="172"/>
      <c r="I36" s="443" t="e">
        <f t="shared" ref="I36:I42" si="13">$N$14</f>
        <v>#REF!</v>
      </c>
      <c r="J36" s="173" t="e">
        <f>SUM(H36)*I36</f>
        <v>#REF!</v>
      </c>
      <c r="K36" s="39"/>
      <c r="L36" s="39"/>
      <c r="M36" s="39"/>
      <c r="N36" s="39"/>
      <c r="O36" s="39"/>
      <c r="P36" s="39"/>
      <c r="Q36" s="39"/>
      <c r="R36" s="39"/>
      <c r="S36" s="39"/>
      <c r="T36" s="39"/>
    </row>
    <row r="37" spans="1:20" ht="15.75" customHeight="1">
      <c r="A37" s="72">
        <f>+A36+1</f>
        <v>46186</v>
      </c>
      <c r="B37" s="478"/>
      <c r="C37" s="169"/>
      <c r="D37" s="169"/>
      <c r="E37" s="169"/>
      <c r="F37" s="174">
        <f t="shared" si="12"/>
        <v>0</v>
      </c>
      <c r="G37" s="169">
        <v>0</v>
      </c>
      <c r="H37" s="175"/>
      <c r="I37" s="443" t="e">
        <f t="shared" si="13"/>
        <v>#REF!</v>
      </c>
      <c r="J37" s="176" t="e">
        <f t="shared" ref="J37:J42" si="14">SUM(H37)*I37</f>
        <v>#REF!</v>
      </c>
      <c r="K37" s="39"/>
      <c r="L37" s="39"/>
      <c r="M37" s="39"/>
      <c r="N37" s="39"/>
      <c r="O37" s="39"/>
      <c r="P37" s="39"/>
      <c r="Q37" s="39"/>
      <c r="R37" s="39"/>
      <c r="S37" s="39"/>
      <c r="T37" s="39"/>
    </row>
    <row r="38" spans="1:20" ht="15.75" customHeight="1">
      <c r="A38" s="72">
        <f t="shared" ref="A38:A42" si="15">+A37+1</f>
        <v>46187</v>
      </c>
      <c r="B38" s="478"/>
      <c r="C38" s="169"/>
      <c r="D38" s="169"/>
      <c r="E38" s="169"/>
      <c r="F38" s="174">
        <f t="shared" si="12"/>
        <v>0</v>
      </c>
      <c r="G38" s="169"/>
      <c r="H38" s="175"/>
      <c r="I38" s="443" t="e">
        <f t="shared" si="13"/>
        <v>#REF!</v>
      </c>
      <c r="J38" s="176" t="e">
        <f t="shared" si="14"/>
        <v>#REF!</v>
      </c>
      <c r="K38" s="39"/>
      <c r="L38" s="39"/>
      <c r="M38" s="39"/>
      <c r="N38" s="39"/>
      <c r="O38" s="39"/>
      <c r="P38" s="39"/>
      <c r="Q38" s="39"/>
      <c r="R38" s="39"/>
      <c r="S38" s="39"/>
      <c r="T38" s="39"/>
    </row>
    <row r="39" spans="1:20" ht="15.75" customHeight="1">
      <c r="A39" s="72">
        <f t="shared" si="15"/>
        <v>46188</v>
      </c>
      <c r="B39" s="478"/>
      <c r="C39" s="169"/>
      <c r="D39" s="169"/>
      <c r="E39" s="169"/>
      <c r="F39" s="174">
        <f t="shared" si="12"/>
        <v>0</v>
      </c>
      <c r="G39" s="169">
        <v>0</v>
      </c>
      <c r="H39" s="175"/>
      <c r="I39" s="443" t="e">
        <f t="shared" si="13"/>
        <v>#REF!</v>
      </c>
      <c r="J39" s="176" t="e">
        <f t="shared" si="14"/>
        <v>#REF!</v>
      </c>
      <c r="K39" s="39"/>
      <c r="L39" s="39"/>
      <c r="M39" s="39"/>
      <c r="N39" s="39"/>
      <c r="O39" s="39"/>
      <c r="P39" s="39"/>
      <c r="Q39" s="39"/>
      <c r="R39" s="39"/>
      <c r="S39" s="39"/>
      <c r="T39" s="39"/>
    </row>
    <row r="40" spans="1:20" ht="15.75" customHeight="1">
      <c r="A40" s="72">
        <f t="shared" si="15"/>
        <v>46189</v>
      </c>
      <c r="B40" s="478"/>
      <c r="C40" s="169"/>
      <c r="D40" s="169"/>
      <c r="E40" s="169"/>
      <c r="F40" s="174">
        <f t="shared" si="12"/>
        <v>0</v>
      </c>
      <c r="G40" s="169">
        <v>0</v>
      </c>
      <c r="H40" s="175"/>
      <c r="I40" s="443" t="e">
        <f t="shared" si="13"/>
        <v>#REF!</v>
      </c>
      <c r="J40" s="176" t="e">
        <f t="shared" si="14"/>
        <v>#REF!</v>
      </c>
      <c r="K40" s="39"/>
      <c r="L40" s="39"/>
      <c r="M40" s="39"/>
      <c r="N40" s="39"/>
      <c r="O40" s="39"/>
      <c r="P40" s="39"/>
      <c r="Q40" s="39"/>
      <c r="R40" s="39"/>
      <c r="S40" s="39"/>
      <c r="T40" s="39"/>
    </row>
    <row r="41" spans="1:20" ht="15.75" customHeight="1">
      <c r="A41" s="72">
        <f t="shared" si="15"/>
        <v>46190</v>
      </c>
      <c r="B41" s="478"/>
      <c r="C41" s="169"/>
      <c r="D41" s="169"/>
      <c r="E41" s="169"/>
      <c r="F41" s="174">
        <f t="shared" si="12"/>
        <v>0</v>
      </c>
      <c r="G41" s="169">
        <v>0</v>
      </c>
      <c r="H41" s="175"/>
      <c r="I41" s="443" t="e">
        <f t="shared" si="13"/>
        <v>#REF!</v>
      </c>
      <c r="J41" s="176" t="e">
        <f t="shared" si="14"/>
        <v>#REF!</v>
      </c>
      <c r="K41" s="39"/>
      <c r="L41" s="39"/>
      <c r="M41" s="39"/>
      <c r="N41" s="39"/>
      <c r="O41" s="39"/>
      <c r="P41" s="39"/>
      <c r="Q41" s="39"/>
      <c r="R41" s="39"/>
      <c r="S41" s="39"/>
      <c r="T41" s="39"/>
    </row>
    <row r="42" spans="1:20" ht="15.75" customHeight="1" thickBot="1">
      <c r="A42" s="186">
        <f t="shared" si="15"/>
        <v>46191</v>
      </c>
      <c r="B42" s="479"/>
      <c r="C42" s="177"/>
      <c r="D42" s="177"/>
      <c r="E42" s="177"/>
      <c r="F42" s="178">
        <f t="shared" si="12"/>
        <v>0</v>
      </c>
      <c r="G42" s="177">
        <v>0</v>
      </c>
      <c r="H42" s="179"/>
      <c r="I42" s="443" t="e">
        <f t="shared" si="13"/>
        <v>#REF!</v>
      </c>
      <c r="J42" s="180" t="e">
        <f t="shared" si="14"/>
        <v>#REF!</v>
      </c>
      <c r="K42" s="39"/>
      <c r="L42" s="39"/>
      <c r="M42" s="39"/>
      <c r="N42" s="39"/>
      <c r="O42" s="39"/>
      <c r="P42" s="39"/>
      <c r="Q42" s="39"/>
      <c r="R42" s="39"/>
      <c r="S42" s="39"/>
      <c r="T42" s="39"/>
    </row>
    <row r="43" spans="1:20" ht="15.75" customHeight="1" thickBot="1">
      <c r="A43" s="201"/>
      <c r="B43" s="73"/>
      <c r="C43" s="74"/>
      <c r="D43" s="74"/>
      <c r="E43" s="74"/>
      <c r="F43" s="75"/>
      <c r="G43" s="74"/>
      <c r="H43" s="74"/>
      <c r="I43" s="76"/>
      <c r="J43" s="202"/>
      <c r="K43" s="77"/>
      <c r="L43" s="77"/>
      <c r="M43" s="77"/>
      <c r="N43" s="77"/>
      <c r="O43" s="77"/>
      <c r="P43" s="77"/>
      <c r="Q43" s="77"/>
      <c r="R43" s="77"/>
      <c r="S43" s="77"/>
      <c r="T43" s="77"/>
    </row>
    <row r="44" spans="1:20" ht="21.65" customHeight="1" thickBot="1">
      <c r="A44" s="1292" t="s">
        <v>260</v>
      </c>
      <c r="B44" s="1293"/>
      <c r="C44" s="1293"/>
      <c r="D44" s="1293"/>
      <c r="E44" s="1293"/>
      <c r="F44" s="181">
        <f>SUM(F12:F42)</f>
        <v>0</v>
      </c>
      <c r="G44" s="182">
        <f>SUM(G12:G42)</f>
        <v>0</v>
      </c>
      <c r="H44" s="183">
        <f>SUM(H12:H42)</f>
        <v>0</v>
      </c>
      <c r="I44" s="182"/>
      <c r="J44" s="203" t="e">
        <f>SUM(J12:J42)</f>
        <v>#REF!</v>
      </c>
      <c r="K44" s="39"/>
      <c r="L44" s="39"/>
      <c r="M44" s="39"/>
      <c r="N44" s="39"/>
      <c r="O44" s="39"/>
      <c r="P44" s="39"/>
      <c r="Q44" s="39"/>
      <c r="R44" s="39"/>
      <c r="S44" s="39"/>
      <c r="T44" s="39"/>
    </row>
    <row r="45" spans="1:20" ht="15.75" customHeight="1" thickBot="1">
      <c r="A45" s="204"/>
      <c r="B45" s="78"/>
      <c r="C45" s="78"/>
      <c r="D45" s="78"/>
      <c r="E45" s="78"/>
      <c r="F45" s="78"/>
      <c r="G45" s="78"/>
      <c r="H45" s="78"/>
      <c r="I45" s="78"/>
      <c r="J45" s="205"/>
      <c r="K45" s="39"/>
      <c r="L45" s="39"/>
      <c r="M45" s="39"/>
      <c r="N45" s="39"/>
      <c r="O45" s="39"/>
      <c r="P45" s="39"/>
      <c r="Q45" s="39"/>
      <c r="R45" s="39"/>
      <c r="S45" s="39"/>
      <c r="T45" s="39"/>
    </row>
    <row r="46" spans="1:20" ht="15.75" customHeight="1" thickBot="1">
      <c r="A46" s="206"/>
      <c r="B46" s="79" t="s">
        <v>20</v>
      </c>
      <c r="C46" s="80" t="s">
        <v>261</v>
      </c>
      <c r="D46" s="80"/>
      <c r="E46" s="80"/>
      <c r="F46" s="80"/>
      <c r="G46" s="81"/>
      <c r="H46" s="81"/>
      <c r="I46" s="80" t="s">
        <v>262</v>
      </c>
      <c r="J46" s="207"/>
      <c r="K46" s="39"/>
      <c r="L46" s="39"/>
      <c r="M46" s="39"/>
      <c r="N46" s="39"/>
      <c r="O46" s="39"/>
      <c r="P46" s="39"/>
      <c r="Q46" s="39"/>
      <c r="R46" s="39"/>
      <c r="S46" s="39"/>
      <c r="T46" s="39"/>
    </row>
    <row r="47" spans="1:20" ht="15.75" customHeight="1">
      <c r="A47" s="82" t="s">
        <v>263</v>
      </c>
      <c r="B47" s="7"/>
      <c r="C47" s="1294"/>
      <c r="D47" s="1295"/>
      <c r="E47" s="1295"/>
      <c r="F47" s="1295"/>
      <c r="G47" s="1295"/>
      <c r="H47" s="1296"/>
      <c r="I47" s="4"/>
      <c r="J47" s="18">
        <v>0</v>
      </c>
      <c r="K47" s="39"/>
      <c r="L47" s="39"/>
      <c r="M47" s="39"/>
      <c r="N47" s="39"/>
      <c r="O47" s="39"/>
      <c r="P47" s="39"/>
      <c r="Q47" s="39"/>
      <c r="R47" s="39"/>
      <c r="S47" s="39"/>
      <c r="T47" s="39"/>
    </row>
    <row r="48" spans="1:20" ht="15.75" customHeight="1">
      <c r="A48" s="83" t="s">
        <v>263</v>
      </c>
      <c r="B48" s="8"/>
      <c r="C48" s="1284"/>
      <c r="D48" s="1285"/>
      <c r="E48" s="1285"/>
      <c r="F48" s="1285"/>
      <c r="G48" s="1285"/>
      <c r="H48" s="1286"/>
      <c r="I48" s="5"/>
      <c r="J48" s="18">
        <v>0</v>
      </c>
      <c r="K48" s="39"/>
      <c r="L48" s="39"/>
      <c r="M48" s="39"/>
      <c r="N48" s="39"/>
      <c r="O48" s="39"/>
      <c r="P48" s="39"/>
      <c r="Q48" s="39"/>
      <c r="R48" s="39"/>
      <c r="S48" s="39"/>
      <c r="T48" s="39"/>
    </row>
    <row r="49" spans="1:20" ht="15.75" customHeight="1">
      <c r="A49" s="83" t="s">
        <v>263</v>
      </c>
      <c r="B49" s="8"/>
      <c r="C49" s="1284"/>
      <c r="D49" s="1285"/>
      <c r="E49" s="1285"/>
      <c r="F49" s="1285"/>
      <c r="G49" s="1285"/>
      <c r="H49" s="1286"/>
      <c r="I49" s="5"/>
      <c r="J49" s="18">
        <v>0</v>
      </c>
      <c r="K49" s="39"/>
      <c r="L49" s="39"/>
      <c r="M49" s="39"/>
      <c r="N49" s="39"/>
      <c r="O49" s="39"/>
      <c r="P49" s="39"/>
      <c r="Q49" s="39"/>
      <c r="R49" s="39"/>
      <c r="S49" s="39"/>
      <c r="T49" s="39"/>
    </row>
    <row r="50" spans="1:20" ht="15.75" customHeight="1">
      <c r="A50" s="83" t="s">
        <v>263</v>
      </c>
      <c r="B50" s="8"/>
      <c r="C50" s="1284"/>
      <c r="D50" s="1285"/>
      <c r="E50" s="1285"/>
      <c r="F50" s="1285"/>
      <c r="G50" s="1285"/>
      <c r="H50" s="1286"/>
      <c r="I50" s="5"/>
      <c r="J50" s="18">
        <v>0</v>
      </c>
      <c r="K50" s="39"/>
      <c r="L50" s="39"/>
      <c r="M50" s="39"/>
      <c r="N50" s="39"/>
      <c r="O50" s="39"/>
      <c r="P50" s="39"/>
      <c r="Q50" s="39"/>
      <c r="R50" s="39"/>
      <c r="S50" s="39"/>
      <c r="T50" s="39"/>
    </row>
    <row r="51" spans="1:20" ht="15.75" customHeight="1">
      <c r="A51" s="83" t="s">
        <v>263</v>
      </c>
      <c r="B51" s="8"/>
      <c r="C51" s="1284"/>
      <c r="D51" s="1285"/>
      <c r="E51" s="1285"/>
      <c r="F51" s="1285"/>
      <c r="G51" s="1285"/>
      <c r="H51" s="1286"/>
      <c r="I51" s="5"/>
      <c r="J51" s="18">
        <v>0</v>
      </c>
      <c r="K51" s="39"/>
      <c r="L51" s="39"/>
      <c r="M51" s="39"/>
      <c r="N51" s="39"/>
      <c r="O51" s="39"/>
      <c r="P51" s="39"/>
      <c r="Q51" s="39"/>
      <c r="R51" s="39"/>
      <c r="S51" s="39"/>
      <c r="T51" s="39"/>
    </row>
    <row r="52" spans="1:20" ht="15.75" customHeight="1" thickBot="1">
      <c r="A52" s="83" t="s">
        <v>263</v>
      </c>
      <c r="B52" s="8"/>
      <c r="C52" s="1297"/>
      <c r="D52" s="1298"/>
      <c r="E52" s="1298"/>
      <c r="F52" s="1298"/>
      <c r="G52" s="1298"/>
      <c r="H52" s="1299"/>
      <c r="I52" s="6"/>
      <c r="J52" s="18">
        <v>0</v>
      </c>
      <c r="K52" s="39"/>
      <c r="L52" s="39"/>
      <c r="M52" s="39"/>
      <c r="N52" s="39"/>
      <c r="O52" s="39"/>
      <c r="P52" s="39"/>
      <c r="Q52" s="39"/>
      <c r="R52" s="39"/>
      <c r="S52" s="39"/>
      <c r="T52" s="39"/>
    </row>
    <row r="53" spans="1:20" ht="17.5" customHeight="1" thickBot="1">
      <c r="A53" s="1300" t="s">
        <v>264</v>
      </c>
      <c r="B53" s="1301"/>
      <c r="C53" s="1301"/>
      <c r="D53" s="1301"/>
      <c r="E53" s="1301"/>
      <c r="F53" s="1301"/>
      <c r="G53" s="1301"/>
      <c r="H53" s="1301"/>
      <c r="I53" s="1302"/>
      <c r="J53" s="208">
        <f>SUM(J47:J52)</f>
        <v>0</v>
      </c>
      <c r="K53" s="39"/>
      <c r="L53" s="39"/>
      <c r="M53" s="39"/>
      <c r="N53" s="39"/>
      <c r="O53" s="39"/>
      <c r="P53" s="39"/>
      <c r="Q53" s="39"/>
      <c r="R53" s="39"/>
      <c r="S53" s="39"/>
      <c r="T53" s="39"/>
    </row>
    <row r="54" spans="1:20" ht="10.4" customHeight="1" thickBot="1">
      <c r="A54" s="204"/>
      <c r="B54" s="78"/>
      <c r="C54" s="78"/>
      <c r="D54" s="78"/>
      <c r="E54" s="78"/>
      <c r="F54" s="78"/>
      <c r="G54" s="78"/>
      <c r="H54" s="78"/>
      <c r="I54" s="78"/>
      <c r="J54" s="205"/>
      <c r="K54" s="39"/>
      <c r="L54" s="39"/>
      <c r="M54" s="39"/>
      <c r="N54" s="39"/>
      <c r="O54" s="39"/>
      <c r="P54" s="39"/>
      <c r="Q54" s="39"/>
      <c r="R54" s="39"/>
      <c r="S54" s="39"/>
      <c r="T54" s="39"/>
    </row>
    <row r="55" spans="1:20" ht="30" customHeight="1">
      <c r="A55" s="1303" t="s">
        <v>265</v>
      </c>
      <c r="B55" s="1304"/>
      <c r="C55" s="1304"/>
      <c r="D55" s="1304"/>
      <c r="E55" s="1304"/>
      <c r="F55" s="1304"/>
      <c r="G55" s="1304"/>
      <c r="H55" s="1304"/>
      <c r="I55" s="1304"/>
      <c r="J55" s="1305"/>
      <c r="K55" s="39"/>
      <c r="L55" s="39"/>
      <c r="M55" s="39"/>
      <c r="N55" s="39"/>
      <c r="O55" s="39"/>
      <c r="P55" s="39"/>
      <c r="Q55" s="39"/>
      <c r="R55" s="39"/>
      <c r="S55" s="39"/>
      <c r="T55" s="39"/>
    </row>
    <row r="56" spans="1:20" ht="45.65" customHeight="1">
      <c r="A56" s="1155"/>
      <c r="B56" s="1306"/>
      <c r="C56" s="1306"/>
      <c r="D56" s="1306"/>
      <c r="E56" s="1306"/>
      <c r="F56" s="1307">
        <f>'1. BASIC INFO &amp; START PAGE'!$R$16</f>
        <v>0</v>
      </c>
      <c r="G56" s="1307"/>
      <c r="H56" s="1307"/>
      <c r="I56" s="1308">
        <f>'1. BASIC INFO &amp; START PAGE'!$AB$16</f>
        <v>46184</v>
      </c>
      <c r="J56" s="1309"/>
      <c r="K56" s="44"/>
      <c r="L56" s="44"/>
      <c r="M56" s="44"/>
      <c r="N56" s="44"/>
      <c r="O56" s="44"/>
      <c r="P56" s="44"/>
      <c r="Q56" s="44"/>
      <c r="R56" s="44"/>
      <c r="S56" s="44"/>
      <c r="T56" s="44"/>
    </row>
    <row r="57" spans="1:20" ht="15.75" customHeight="1">
      <c r="A57" s="1160" t="s">
        <v>141</v>
      </c>
      <c r="B57" s="1161"/>
      <c r="C57" s="1161"/>
      <c r="D57" s="1161"/>
      <c r="E57" s="1161"/>
      <c r="F57" s="1161" t="s">
        <v>142</v>
      </c>
      <c r="G57" s="1161"/>
      <c r="H57" s="1161"/>
      <c r="I57" s="1161" t="s">
        <v>20</v>
      </c>
      <c r="J57" s="1162"/>
      <c r="K57" s="39"/>
      <c r="L57" s="39"/>
      <c r="M57" s="39"/>
      <c r="N57" s="39"/>
      <c r="O57" s="39"/>
      <c r="P57" s="39"/>
      <c r="Q57" s="39"/>
      <c r="R57" s="39"/>
      <c r="S57" s="39"/>
      <c r="T57" s="39"/>
    </row>
  </sheetData>
  <sheetProtection algorithmName="SHA-512" hashValue="XPhfQlFpFH7TXpn7+6Gp8yghDxgwpHRtOQFrcCPk2+aq0+gjjeZk8zVRbX6ljY9bSK4T58OgmAQa9gPHmr79pw==" saltValue="/lk6S6U3XxrxJYa+LM4YrQ==" spinCount="100000" sheet="1" selectLockedCells="1"/>
  <mergeCells count="43">
    <mergeCell ref="A57:E57"/>
    <mergeCell ref="F57:H57"/>
    <mergeCell ref="I57:J57"/>
    <mergeCell ref="C50:H50"/>
    <mergeCell ref="C51:H51"/>
    <mergeCell ref="C52:H52"/>
    <mergeCell ref="A53:I53"/>
    <mergeCell ref="A55:J55"/>
    <mergeCell ref="A56:E56"/>
    <mergeCell ref="F56:H56"/>
    <mergeCell ref="I56:J56"/>
    <mergeCell ref="C49:H49"/>
    <mergeCell ref="F9:F10"/>
    <mergeCell ref="G9:G10"/>
    <mergeCell ref="H9:J9"/>
    <mergeCell ref="B11:J11"/>
    <mergeCell ref="B27:J27"/>
    <mergeCell ref="B35:J35"/>
    <mergeCell ref="A44:E44"/>
    <mergeCell ref="C47:H47"/>
    <mergeCell ref="C48:H48"/>
    <mergeCell ref="L14:M14"/>
    <mergeCell ref="B19:J19"/>
    <mergeCell ref="A5:J5"/>
    <mergeCell ref="H6:J6"/>
    <mergeCell ref="A7:G7"/>
    <mergeCell ref="A8:G8"/>
    <mergeCell ref="H8:J8"/>
    <mergeCell ref="A9:A10"/>
    <mergeCell ref="B9:B10"/>
    <mergeCell ref="C9:C10"/>
    <mergeCell ref="D9:D10"/>
    <mergeCell ref="E9:E10"/>
    <mergeCell ref="A1:J1"/>
    <mergeCell ref="L1:T12"/>
    <mergeCell ref="A2:E2"/>
    <mergeCell ref="F2:H2"/>
    <mergeCell ref="I2:J2"/>
    <mergeCell ref="A3:E3"/>
    <mergeCell ref="F3:H3"/>
    <mergeCell ref="I3:J3"/>
    <mergeCell ref="A4:G4"/>
    <mergeCell ref="H4:J4"/>
  </mergeCells>
  <pageMargins left="0.7" right="0.7" top="0.75" bottom="0.75" header="0.3" footer="0.3"/>
  <pageSetup scale="58" orientation="portrait" r:id="rId1"/>
  <colBreaks count="1" manualBreakCount="1">
    <brk id="10"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18EF6-E706-A243-850C-819DFCD29086}">
  <sheetPr codeName="Sheet15">
    <tabColor indexed="23"/>
  </sheetPr>
  <dimension ref="A1:T57"/>
  <sheetViews>
    <sheetView showGridLines="0" zoomScaleNormal="100" workbookViewId="0">
      <selection activeCell="B23" sqref="B23"/>
    </sheetView>
  </sheetViews>
  <sheetFormatPr defaultColWidth="8.81640625" defaultRowHeight="12.5"/>
  <cols>
    <col min="2" max="2" width="10" bestFit="1" customWidth="1"/>
    <col min="3" max="5" width="13.1796875" customWidth="1"/>
    <col min="6" max="6" width="13.7265625" customWidth="1"/>
    <col min="7" max="7" width="23.1796875" customWidth="1"/>
    <col min="8" max="8" width="12.1796875" customWidth="1"/>
    <col min="10" max="10" width="29.81640625" customWidth="1"/>
    <col min="11" max="11" width="10.81640625" customWidth="1"/>
    <col min="12" max="12" width="12.81640625" customWidth="1"/>
  </cols>
  <sheetData>
    <row r="1" spans="1:20" ht="43.4" customHeight="1">
      <c r="A1" s="705" t="s">
        <v>248</v>
      </c>
      <c r="B1" s="705"/>
      <c r="C1" s="705"/>
      <c r="D1" s="705"/>
      <c r="E1" s="705"/>
      <c r="F1" s="705"/>
      <c r="G1" s="705"/>
      <c r="H1" s="705"/>
      <c r="I1" s="705"/>
      <c r="J1" s="705"/>
      <c r="K1" s="39"/>
      <c r="L1" s="1251" t="s">
        <v>249</v>
      </c>
      <c r="M1" s="1252"/>
      <c r="N1" s="1252"/>
      <c r="O1" s="1252"/>
      <c r="P1" s="1252"/>
      <c r="Q1" s="1252"/>
      <c r="R1" s="1252"/>
      <c r="S1" s="1252"/>
      <c r="T1" s="1252"/>
    </row>
    <row r="2" spans="1:20" ht="15.75" customHeight="1">
      <c r="A2" s="1253" t="s">
        <v>124</v>
      </c>
      <c r="B2" s="1254"/>
      <c r="C2" s="1254"/>
      <c r="D2" s="1254"/>
      <c r="E2" s="1255"/>
      <c r="F2" s="1256" t="s">
        <v>137</v>
      </c>
      <c r="G2" s="743"/>
      <c r="H2" s="744"/>
      <c r="I2" s="1256" t="s">
        <v>7</v>
      </c>
      <c r="J2" s="744"/>
      <c r="K2" s="43"/>
      <c r="L2" s="1252"/>
      <c r="M2" s="1252"/>
      <c r="N2" s="1252"/>
      <c r="O2" s="1252"/>
      <c r="P2" s="1252"/>
      <c r="Q2" s="1252"/>
      <c r="R2" s="1252"/>
      <c r="S2" s="1252"/>
      <c r="T2" s="1252"/>
    </row>
    <row r="3" spans="1:20" ht="15.75" customHeight="1">
      <c r="A3" s="1257" t="str">
        <f>'1. BASIC INFO &amp; START PAGE'!$A$8</f>
        <v xml:space="preserve">TX EMTF: </v>
      </c>
      <c r="B3" s="1258"/>
      <c r="C3" s="1258"/>
      <c r="D3" s="1258"/>
      <c r="E3" s="1259"/>
      <c r="F3" s="1260" t="str">
        <f>'1. BASIC INFO &amp; START PAGE'!$V$8</f>
        <v>26-0002 FIFA World Cup 2026</v>
      </c>
      <c r="G3" s="1260"/>
      <c r="H3" s="1261"/>
      <c r="I3" s="1262" t="str">
        <f>'1. BASIC INFO &amp; START PAGE'!$V$10</f>
        <v>Category B - Emergency Protective Measures</v>
      </c>
      <c r="J3" s="1263"/>
      <c r="K3" s="42"/>
      <c r="L3" s="1252"/>
      <c r="M3" s="1252"/>
      <c r="N3" s="1252"/>
      <c r="O3" s="1252"/>
      <c r="P3" s="1252"/>
      <c r="Q3" s="1252"/>
      <c r="R3" s="1252"/>
      <c r="S3" s="1252"/>
      <c r="T3" s="1252"/>
    </row>
    <row r="4" spans="1:20" ht="15.75" customHeight="1">
      <c r="A4" s="1064" t="s">
        <v>90</v>
      </c>
      <c r="B4" s="1264"/>
      <c r="C4" s="1264"/>
      <c r="D4" s="1264"/>
      <c r="E4" s="1264"/>
      <c r="F4" s="1264"/>
      <c r="G4" s="1265"/>
      <c r="H4" s="1256"/>
      <c r="I4" s="743"/>
      <c r="J4" s="744"/>
      <c r="K4" s="43"/>
      <c r="L4" s="1252"/>
      <c r="M4" s="1252"/>
      <c r="N4" s="1252"/>
      <c r="O4" s="1252"/>
      <c r="P4" s="1252"/>
      <c r="Q4" s="1252"/>
      <c r="R4" s="1252"/>
      <c r="S4" s="1252"/>
      <c r="T4" s="1252"/>
    </row>
    <row r="5" spans="1:20" ht="15.75" customHeight="1">
      <c r="A5" s="1257" t="str">
        <f>'1. BASIC INFO &amp; START PAGE'!$A$10</f>
        <v>TX EMTF Response and coordination for STAR: 00-344245</v>
      </c>
      <c r="B5" s="1258"/>
      <c r="C5" s="1258"/>
      <c r="D5" s="1258"/>
      <c r="E5" s="1258"/>
      <c r="F5" s="1258"/>
      <c r="G5" s="1258"/>
      <c r="H5" s="972"/>
      <c r="I5" s="972"/>
      <c r="J5" s="973"/>
      <c r="K5" s="42"/>
      <c r="L5" s="1252"/>
      <c r="M5" s="1252"/>
      <c r="N5" s="1252"/>
      <c r="O5" s="1252"/>
      <c r="P5" s="1252"/>
      <c r="Q5" s="1252"/>
      <c r="R5" s="1252"/>
      <c r="S5" s="1252"/>
      <c r="T5" s="1252"/>
    </row>
    <row r="6" spans="1:20" ht="15.75" customHeight="1">
      <c r="A6" s="67" t="s">
        <v>13</v>
      </c>
      <c r="B6" s="151"/>
      <c r="C6" s="151"/>
      <c r="D6" s="68"/>
      <c r="E6" s="151"/>
      <c r="F6" s="151"/>
      <c r="G6" s="151"/>
      <c r="H6" s="1101" t="s">
        <v>14</v>
      </c>
      <c r="I6" s="708"/>
      <c r="J6" s="1270"/>
      <c r="K6" s="43"/>
      <c r="L6" s="1252"/>
      <c r="M6" s="1252"/>
      <c r="N6" s="1252"/>
      <c r="O6" s="1252"/>
      <c r="P6" s="1252"/>
      <c r="Q6" s="1252"/>
      <c r="R6" s="1252"/>
      <c r="S6" s="1252"/>
      <c r="T6" s="1252"/>
    </row>
    <row r="7" spans="1:20" s="229" customFormat="1" ht="15.65" customHeight="1">
      <c r="A7" s="1271" t="str">
        <f>'1. BASIC INFO &amp; START PAGE'!$A$14</f>
        <v>Statewide All-Hazards Response and Coordination.</v>
      </c>
      <c r="B7" s="1272"/>
      <c r="C7" s="1272"/>
      <c r="D7" s="1272"/>
      <c r="E7" s="1272"/>
      <c r="F7" s="1272"/>
      <c r="G7" s="1273"/>
      <c r="H7" s="225">
        <f>+'2. INVOICE'!D6</f>
        <v>46185</v>
      </c>
      <c r="I7" s="226" t="s">
        <v>16</v>
      </c>
      <c r="J7" s="227">
        <f>+'2. INVOICE'!H6</f>
        <v>46218</v>
      </c>
      <c r="K7" s="228"/>
      <c r="L7" s="1252"/>
      <c r="M7" s="1252"/>
      <c r="N7" s="1252"/>
      <c r="O7" s="1252"/>
      <c r="P7" s="1252"/>
      <c r="Q7" s="1252"/>
      <c r="R7" s="1252"/>
      <c r="S7" s="1252"/>
      <c r="T7" s="1252"/>
    </row>
    <row r="8" spans="1:20" ht="15.75" customHeight="1">
      <c r="A8" s="1274" t="s">
        <v>250</v>
      </c>
      <c r="B8" s="1275"/>
      <c r="C8" s="1275"/>
      <c r="D8" s="1275"/>
      <c r="E8" s="1275"/>
      <c r="F8" s="1275"/>
      <c r="G8" s="1276"/>
      <c r="H8" s="1277"/>
      <c r="I8" s="972"/>
      <c r="J8" s="973"/>
      <c r="K8" s="42"/>
      <c r="L8" s="1252"/>
      <c r="M8" s="1252"/>
      <c r="N8" s="1252"/>
      <c r="O8" s="1252"/>
      <c r="P8" s="1252"/>
      <c r="Q8" s="1252"/>
      <c r="R8" s="1252"/>
      <c r="S8" s="1252"/>
      <c r="T8" s="1252"/>
    </row>
    <row r="9" spans="1:20" ht="15.75" customHeight="1">
      <c r="A9" s="1278"/>
      <c r="B9" s="1280" t="s">
        <v>20</v>
      </c>
      <c r="C9" s="1282" t="s">
        <v>251</v>
      </c>
      <c r="D9" s="1282" t="s">
        <v>252</v>
      </c>
      <c r="E9" s="1282" t="s">
        <v>253</v>
      </c>
      <c r="F9" s="1287" t="s">
        <v>254</v>
      </c>
      <c r="G9" s="1282" t="s">
        <v>224</v>
      </c>
      <c r="H9" s="1289" t="s">
        <v>255</v>
      </c>
      <c r="I9" s="1290"/>
      <c r="J9" s="1291"/>
      <c r="K9" s="69"/>
      <c r="L9" s="1252"/>
      <c r="M9" s="1252"/>
      <c r="N9" s="1252"/>
      <c r="O9" s="1252"/>
      <c r="P9" s="1252"/>
      <c r="Q9" s="1252"/>
      <c r="R9" s="1252"/>
      <c r="S9" s="1252"/>
      <c r="T9" s="1252"/>
    </row>
    <row r="10" spans="1:20" ht="36" customHeight="1" thickBot="1">
      <c r="A10" s="1279"/>
      <c r="B10" s="1281"/>
      <c r="C10" s="1283"/>
      <c r="D10" s="1283"/>
      <c r="E10" s="1283"/>
      <c r="F10" s="1288"/>
      <c r="G10" s="1283"/>
      <c r="H10" s="155" t="s">
        <v>256</v>
      </c>
      <c r="I10" s="155" t="s">
        <v>230</v>
      </c>
      <c r="J10" s="155" t="s">
        <v>214</v>
      </c>
      <c r="K10" s="69"/>
      <c r="L10" s="1252"/>
      <c r="M10" s="1252"/>
      <c r="N10" s="1252"/>
      <c r="O10" s="1252"/>
      <c r="P10" s="1252"/>
      <c r="Q10" s="1252"/>
      <c r="R10" s="1252"/>
      <c r="S10" s="1252"/>
      <c r="T10" s="1252"/>
    </row>
    <row r="11" spans="1:20" ht="27" customHeight="1">
      <c r="A11" s="70" t="s">
        <v>257</v>
      </c>
      <c r="B11" s="1268"/>
      <c r="C11" s="1268"/>
      <c r="D11" s="1268"/>
      <c r="E11" s="1268"/>
      <c r="F11" s="1268"/>
      <c r="G11" s="1268"/>
      <c r="H11" s="1268"/>
      <c r="I11" s="1268"/>
      <c r="J11" s="1269"/>
      <c r="K11" s="48"/>
      <c r="L11" s="1252"/>
      <c r="M11" s="1252"/>
      <c r="N11" s="1252"/>
      <c r="O11" s="1252"/>
      <c r="P11" s="1252"/>
      <c r="Q11" s="1252"/>
      <c r="R11" s="1252"/>
      <c r="S11" s="1252"/>
      <c r="T11" s="1252"/>
    </row>
    <row r="12" spans="1:20" ht="15.75" customHeight="1">
      <c r="A12" s="71">
        <f>'3. DEPLOYED LABOR SUMMARY 1 '!G10</f>
        <v>46185</v>
      </c>
      <c r="B12" s="477"/>
      <c r="C12" s="169"/>
      <c r="D12" s="169"/>
      <c r="E12" s="169"/>
      <c r="F12" s="170">
        <f>SUM(C12:E12)</f>
        <v>0</v>
      </c>
      <c r="G12" s="171"/>
      <c r="H12" s="172"/>
      <c r="I12" s="443" t="e">
        <f>$N$14</f>
        <v>#REF!</v>
      </c>
      <c r="J12" s="173" t="e">
        <f>SUM(H12)*I12</f>
        <v>#REF!</v>
      </c>
      <c r="K12" s="48"/>
      <c r="L12" s="1252"/>
      <c r="M12" s="1252"/>
      <c r="N12" s="1252"/>
      <c r="O12" s="1252"/>
      <c r="P12" s="1252"/>
      <c r="Q12" s="1252"/>
      <c r="R12" s="1252"/>
      <c r="S12" s="1252"/>
      <c r="T12" s="1252"/>
    </row>
    <row r="13" spans="1:20" ht="15.75" customHeight="1" thickBot="1">
      <c r="A13" s="72">
        <f>+A12+1</f>
        <v>46186</v>
      </c>
      <c r="B13" s="478"/>
      <c r="C13" s="169"/>
      <c r="D13" s="169"/>
      <c r="E13" s="169"/>
      <c r="F13" s="174">
        <f t="shared" ref="F13:F18" si="0">SUM(C13:E13)</f>
        <v>0</v>
      </c>
      <c r="G13" s="169"/>
      <c r="H13" s="175"/>
      <c r="I13" s="443" t="e">
        <f t="shared" ref="I13:I18" si="1">$N$14</f>
        <v>#REF!</v>
      </c>
      <c r="J13" s="176" t="e">
        <f t="shared" ref="J13:J18" si="2">SUM(H13)*I13</f>
        <v>#REF!</v>
      </c>
      <c r="K13" s="48"/>
      <c r="L13" s="53"/>
      <c r="M13" s="53"/>
      <c r="N13" s="53"/>
      <c r="O13" s="53"/>
      <c r="P13" s="53"/>
      <c r="Q13" s="53"/>
      <c r="R13" s="53"/>
      <c r="S13" s="53"/>
      <c r="T13" s="53"/>
    </row>
    <row r="14" spans="1:20" ht="15.75" customHeight="1" thickBot="1">
      <c r="A14" s="72">
        <f t="shared" ref="A14:A18" si="3">+A13+1</f>
        <v>46187</v>
      </c>
      <c r="B14" s="478"/>
      <c r="C14" s="169"/>
      <c r="D14" s="169"/>
      <c r="E14" s="169"/>
      <c r="F14" s="174">
        <f t="shared" si="0"/>
        <v>0</v>
      </c>
      <c r="G14" s="169"/>
      <c r="H14" s="175"/>
      <c r="I14" s="443" t="e">
        <f t="shared" si="1"/>
        <v>#REF!</v>
      </c>
      <c r="J14" s="176" t="e">
        <f t="shared" si="2"/>
        <v>#REF!</v>
      </c>
      <c r="K14" s="48"/>
      <c r="L14" s="1266" t="s">
        <v>258</v>
      </c>
      <c r="M14" s="1267"/>
      <c r="N14" s="248" t="e">
        <f>#REF!</f>
        <v>#REF!</v>
      </c>
      <c r="O14" s="249" t="s">
        <v>259</v>
      </c>
      <c r="P14" s="250"/>
      <c r="Q14" s="251"/>
      <c r="R14" s="53"/>
      <c r="S14" s="53"/>
      <c r="T14" s="53"/>
    </row>
    <row r="15" spans="1:20" ht="15.75" customHeight="1">
      <c r="A15" s="72">
        <f t="shared" si="3"/>
        <v>46188</v>
      </c>
      <c r="B15" s="478"/>
      <c r="C15" s="169"/>
      <c r="D15" s="169"/>
      <c r="E15" s="169"/>
      <c r="F15" s="174">
        <f t="shared" si="0"/>
        <v>0</v>
      </c>
      <c r="G15" s="169"/>
      <c r="H15" s="175"/>
      <c r="I15" s="443" t="e">
        <f t="shared" si="1"/>
        <v>#REF!</v>
      </c>
      <c r="J15" s="176" t="e">
        <f t="shared" si="2"/>
        <v>#REF!</v>
      </c>
      <c r="K15" s="48"/>
      <c r="L15" s="53"/>
      <c r="M15" s="53"/>
      <c r="N15" s="53"/>
      <c r="O15" s="53"/>
      <c r="P15" s="53"/>
      <c r="Q15" s="53"/>
      <c r="R15" s="53"/>
      <c r="S15" s="53"/>
      <c r="T15" s="53"/>
    </row>
    <row r="16" spans="1:20" ht="15.75" customHeight="1">
      <c r="A16" s="72">
        <f t="shared" si="3"/>
        <v>46189</v>
      </c>
      <c r="B16" s="478"/>
      <c r="C16" s="169"/>
      <c r="D16" s="169"/>
      <c r="E16" s="169"/>
      <c r="F16" s="174">
        <f t="shared" si="0"/>
        <v>0</v>
      </c>
      <c r="G16" s="169">
        <v>0</v>
      </c>
      <c r="H16" s="175"/>
      <c r="I16" s="443" t="e">
        <f t="shared" si="1"/>
        <v>#REF!</v>
      </c>
      <c r="J16" s="176" t="e">
        <f t="shared" si="2"/>
        <v>#REF!</v>
      </c>
      <c r="K16" s="48"/>
      <c r="L16" s="53"/>
      <c r="M16" s="53"/>
      <c r="N16" s="53"/>
      <c r="O16" s="53"/>
      <c r="P16" s="53"/>
      <c r="Q16" s="53"/>
      <c r="R16" s="53"/>
      <c r="S16" s="53"/>
      <c r="T16" s="53"/>
    </row>
    <row r="17" spans="1:20" ht="15.75" customHeight="1">
      <c r="A17" s="72">
        <f t="shared" si="3"/>
        <v>46190</v>
      </c>
      <c r="B17" s="478"/>
      <c r="C17" s="169"/>
      <c r="D17" s="169"/>
      <c r="E17" s="169"/>
      <c r="F17" s="174">
        <f t="shared" si="0"/>
        <v>0</v>
      </c>
      <c r="G17" s="169">
        <v>0</v>
      </c>
      <c r="H17" s="175"/>
      <c r="I17" s="443" t="e">
        <f t="shared" si="1"/>
        <v>#REF!</v>
      </c>
      <c r="J17" s="176" t="e">
        <f t="shared" si="2"/>
        <v>#REF!</v>
      </c>
      <c r="K17" s="48"/>
      <c r="L17" s="53"/>
      <c r="M17" s="53"/>
      <c r="N17" s="53"/>
      <c r="O17" s="53"/>
      <c r="P17" s="53"/>
      <c r="Q17" s="53"/>
      <c r="R17" s="53"/>
      <c r="S17" s="53"/>
      <c r="T17" s="53"/>
    </row>
    <row r="18" spans="1:20" ht="15.75" customHeight="1" thickBot="1">
      <c r="A18" s="184">
        <f t="shared" si="3"/>
        <v>46191</v>
      </c>
      <c r="B18" s="479"/>
      <c r="C18" s="177"/>
      <c r="D18" s="177"/>
      <c r="E18" s="177"/>
      <c r="F18" s="178">
        <f t="shared" si="0"/>
        <v>0</v>
      </c>
      <c r="G18" s="177">
        <v>0</v>
      </c>
      <c r="H18" s="179"/>
      <c r="I18" s="443" t="e">
        <f t="shared" si="1"/>
        <v>#REF!</v>
      </c>
      <c r="J18" s="180" t="e">
        <f t="shared" si="2"/>
        <v>#REF!</v>
      </c>
      <c r="K18" s="48"/>
      <c r="L18" s="53"/>
      <c r="M18" s="53"/>
      <c r="N18" s="53"/>
      <c r="O18" s="53"/>
      <c r="P18" s="53"/>
      <c r="Q18" s="53"/>
      <c r="R18" s="53"/>
      <c r="S18" s="53"/>
      <c r="T18" s="53"/>
    </row>
    <row r="19" spans="1:20" ht="27" customHeight="1">
      <c r="A19" s="70" t="s">
        <v>257</v>
      </c>
      <c r="B19" s="1268"/>
      <c r="C19" s="1268"/>
      <c r="D19" s="1268"/>
      <c r="E19" s="1268"/>
      <c r="F19" s="1268"/>
      <c r="G19" s="1268"/>
      <c r="H19" s="1268"/>
      <c r="I19" s="1268"/>
      <c r="J19" s="1269"/>
      <c r="K19" s="48"/>
      <c r="L19" s="53"/>
      <c r="M19" s="53"/>
      <c r="N19" s="53"/>
      <c r="O19" s="53"/>
      <c r="P19" s="53"/>
      <c r="Q19" s="53"/>
      <c r="R19" s="53"/>
      <c r="S19" s="53"/>
      <c r="T19" s="53"/>
    </row>
    <row r="20" spans="1:20" ht="15.75" customHeight="1">
      <c r="A20" s="71">
        <f>A12</f>
        <v>46185</v>
      </c>
      <c r="B20" s="477"/>
      <c r="C20" s="171"/>
      <c r="D20" s="171"/>
      <c r="E20" s="171"/>
      <c r="F20" s="170">
        <f t="shared" ref="F20:F26" si="4">SUM(C20:E20)</f>
        <v>0</v>
      </c>
      <c r="G20" s="171">
        <v>0</v>
      </c>
      <c r="H20" s="172"/>
      <c r="I20" s="443" t="e">
        <f t="shared" ref="I20:I26" si="5">$N$14</f>
        <v>#REF!</v>
      </c>
      <c r="J20" s="173" t="e">
        <f>SUM(H20)*I20</f>
        <v>#REF!</v>
      </c>
      <c r="K20" s="48"/>
      <c r="L20" s="53"/>
      <c r="M20" s="53"/>
      <c r="N20" s="53"/>
      <c r="O20" s="53"/>
      <c r="P20" s="53"/>
      <c r="Q20" s="53"/>
      <c r="R20" s="53"/>
      <c r="S20" s="53"/>
      <c r="T20" s="53"/>
    </row>
    <row r="21" spans="1:20" ht="15.75" customHeight="1">
      <c r="A21" s="71">
        <f>+A20+1</f>
        <v>46186</v>
      </c>
      <c r="B21" s="478"/>
      <c r="C21" s="169"/>
      <c r="D21" s="169"/>
      <c r="E21" s="169"/>
      <c r="F21" s="174">
        <f t="shared" si="4"/>
        <v>0</v>
      </c>
      <c r="G21" s="169">
        <v>0</v>
      </c>
      <c r="H21" s="175"/>
      <c r="I21" s="443" t="e">
        <f t="shared" si="5"/>
        <v>#REF!</v>
      </c>
      <c r="J21" s="176" t="e">
        <f t="shared" ref="J21:J26" si="6">SUM(H21)*I21</f>
        <v>#REF!</v>
      </c>
      <c r="K21" s="48"/>
      <c r="L21" s="39"/>
      <c r="M21" s="39"/>
      <c r="N21" s="39"/>
      <c r="O21" s="39"/>
      <c r="P21" s="39"/>
      <c r="Q21" s="39"/>
      <c r="R21" s="39"/>
      <c r="S21" s="39"/>
      <c r="T21" s="39"/>
    </row>
    <row r="22" spans="1:20" ht="15.75" customHeight="1">
      <c r="A22" s="71">
        <f t="shared" ref="A22:A26" si="7">+A21+1</f>
        <v>46187</v>
      </c>
      <c r="B22" s="478"/>
      <c r="C22" s="169"/>
      <c r="D22" s="169"/>
      <c r="E22" s="169"/>
      <c r="F22" s="174">
        <f t="shared" si="4"/>
        <v>0</v>
      </c>
      <c r="G22" s="169"/>
      <c r="H22" s="175"/>
      <c r="I22" s="443" t="e">
        <f t="shared" si="5"/>
        <v>#REF!</v>
      </c>
      <c r="J22" s="176" t="e">
        <f t="shared" si="6"/>
        <v>#REF!</v>
      </c>
      <c r="K22" s="48"/>
      <c r="L22" s="39"/>
      <c r="M22" s="39"/>
      <c r="N22" s="39"/>
      <c r="O22" s="39"/>
      <c r="P22" s="39"/>
      <c r="Q22" s="39"/>
      <c r="R22" s="39"/>
      <c r="S22" s="39"/>
      <c r="T22" s="39"/>
    </row>
    <row r="23" spans="1:20" ht="15.75" customHeight="1">
      <c r="A23" s="71">
        <f t="shared" si="7"/>
        <v>46188</v>
      </c>
      <c r="B23" s="478"/>
      <c r="C23" s="169"/>
      <c r="D23" s="169"/>
      <c r="E23" s="169"/>
      <c r="F23" s="174">
        <f t="shared" si="4"/>
        <v>0</v>
      </c>
      <c r="G23" s="169">
        <v>0</v>
      </c>
      <c r="H23" s="175"/>
      <c r="I23" s="443" t="e">
        <f t="shared" si="5"/>
        <v>#REF!</v>
      </c>
      <c r="J23" s="176" t="e">
        <f t="shared" si="6"/>
        <v>#REF!</v>
      </c>
      <c r="K23" s="48"/>
      <c r="L23" s="39"/>
      <c r="M23" s="39"/>
      <c r="N23" s="39"/>
      <c r="O23" s="39"/>
      <c r="P23" s="39"/>
      <c r="Q23" s="39"/>
      <c r="R23" s="39"/>
      <c r="S23" s="39"/>
      <c r="T23" s="39"/>
    </row>
    <row r="24" spans="1:20" ht="15.75" customHeight="1">
      <c r="A24" s="71">
        <f t="shared" si="7"/>
        <v>46189</v>
      </c>
      <c r="B24" s="478"/>
      <c r="C24" s="169"/>
      <c r="D24" s="169"/>
      <c r="E24" s="169"/>
      <c r="F24" s="174">
        <f t="shared" si="4"/>
        <v>0</v>
      </c>
      <c r="G24" s="169">
        <v>0</v>
      </c>
      <c r="H24" s="175"/>
      <c r="I24" s="443" t="e">
        <f t="shared" si="5"/>
        <v>#REF!</v>
      </c>
      <c r="J24" s="176" t="e">
        <f t="shared" si="6"/>
        <v>#REF!</v>
      </c>
      <c r="K24" s="48"/>
      <c r="L24" s="39"/>
      <c r="M24" s="39"/>
      <c r="N24" s="39"/>
      <c r="O24" s="39"/>
      <c r="P24" s="39"/>
      <c r="Q24" s="39"/>
      <c r="R24" s="39"/>
      <c r="S24" s="39"/>
      <c r="T24" s="39"/>
    </row>
    <row r="25" spans="1:20" ht="15.75" customHeight="1">
      <c r="A25" s="71">
        <f t="shared" si="7"/>
        <v>46190</v>
      </c>
      <c r="B25" s="478"/>
      <c r="C25" s="169"/>
      <c r="D25" s="169"/>
      <c r="E25" s="169"/>
      <c r="F25" s="174">
        <f t="shared" si="4"/>
        <v>0</v>
      </c>
      <c r="G25" s="169">
        <v>0</v>
      </c>
      <c r="H25" s="175"/>
      <c r="I25" s="443" t="e">
        <f t="shared" si="5"/>
        <v>#REF!</v>
      </c>
      <c r="J25" s="176" t="e">
        <f t="shared" si="6"/>
        <v>#REF!</v>
      </c>
      <c r="K25" s="48"/>
      <c r="L25" s="39"/>
      <c r="M25" s="39"/>
      <c r="N25" s="39"/>
      <c r="O25" s="39"/>
      <c r="P25" s="39"/>
      <c r="Q25" s="39"/>
      <c r="R25" s="39"/>
      <c r="S25" s="39"/>
      <c r="T25" s="39"/>
    </row>
    <row r="26" spans="1:20" ht="15.75" customHeight="1" thickBot="1">
      <c r="A26" s="185">
        <f t="shared" si="7"/>
        <v>46191</v>
      </c>
      <c r="B26" s="479"/>
      <c r="C26" s="177">
        <v>0</v>
      </c>
      <c r="D26" s="177">
        <v>0</v>
      </c>
      <c r="E26" s="177">
        <v>0</v>
      </c>
      <c r="F26" s="178">
        <f t="shared" si="4"/>
        <v>0</v>
      </c>
      <c r="G26" s="177">
        <v>0</v>
      </c>
      <c r="H26" s="179"/>
      <c r="I26" s="443" t="e">
        <f t="shared" si="5"/>
        <v>#REF!</v>
      </c>
      <c r="J26" s="180" t="e">
        <f t="shared" si="6"/>
        <v>#REF!</v>
      </c>
      <c r="K26" s="48"/>
      <c r="L26" s="39"/>
      <c r="M26" s="39"/>
      <c r="N26" s="39"/>
      <c r="O26" s="39"/>
      <c r="P26" s="39"/>
      <c r="Q26" s="39"/>
      <c r="R26" s="39"/>
      <c r="S26" s="39"/>
      <c r="T26" s="39"/>
    </row>
    <row r="27" spans="1:20" ht="27" customHeight="1">
      <c r="A27" s="70" t="s">
        <v>257</v>
      </c>
      <c r="B27" s="1268"/>
      <c r="C27" s="1268"/>
      <c r="D27" s="1268"/>
      <c r="E27" s="1268"/>
      <c r="F27" s="1268"/>
      <c r="G27" s="1268"/>
      <c r="H27" s="1268"/>
      <c r="I27" s="1268"/>
      <c r="J27" s="1269"/>
      <c r="K27" s="48"/>
      <c r="L27" s="39"/>
      <c r="M27" s="39"/>
      <c r="N27" s="39"/>
      <c r="O27" s="39"/>
      <c r="P27" s="39"/>
      <c r="Q27" s="39"/>
      <c r="R27" s="39"/>
      <c r="S27" s="39"/>
      <c r="T27" s="39"/>
    </row>
    <row r="28" spans="1:20" ht="15.75" customHeight="1">
      <c r="A28" s="71">
        <f>A12</f>
        <v>46185</v>
      </c>
      <c r="B28" s="477"/>
      <c r="C28" s="171"/>
      <c r="D28" s="171"/>
      <c r="E28" s="171"/>
      <c r="F28" s="170">
        <f t="shared" ref="F28:F34" si="8">SUM(C28:E28)</f>
        <v>0</v>
      </c>
      <c r="G28" s="171">
        <v>0</v>
      </c>
      <c r="H28" s="172"/>
      <c r="I28" s="443" t="e">
        <f t="shared" ref="I28:I34" si="9">$N$14</f>
        <v>#REF!</v>
      </c>
      <c r="J28" s="173" t="e">
        <f>SUM(H28)*I28</f>
        <v>#REF!</v>
      </c>
      <c r="K28" s="48"/>
      <c r="L28" s="39"/>
      <c r="M28" s="39"/>
      <c r="N28" s="39"/>
      <c r="O28" s="39"/>
      <c r="P28" s="39"/>
      <c r="Q28" s="39"/>
      <c r="R28" s="39"/>
      <c r="S28" s="39"/>
      <c r="T28" s="39"/>
    </row>
    <row r="29" spans="1:20" ht="15.75" customHeight="1">
      <c r="A29" s="71">
        <f>+A28+1</f>
        <v>46186</v>
      </c>
      <c r="B29" s="478"/>
      <c r="C29" s="169"/>
      <c r="D29" s="169"/>
      <c r="E29" s="169"/>
      <c r="F29" s="174">
        <f t="shared" si="8"/>
        <v>0</v>
      </c>
      <c r="G29" s="169">
        <v>0</v>
      </c>
      <c r="H29" s="175"/>
      <c r="I29" s="443" t="e">
        <f t="shared" si="9"/>
        <v>#REF!</v>
      </c>
      <c r="J29" s="176" t="e">
        <f t="shared" ref="J29:J34" si="10">SUM(H29)*I29</f>
        <v>#REF!</v>
      </c>
      <c r="K29" s="48"/>
      <c r="L29" s="39"/>
      <c r="M29" s="39"/>
      <c r="N29" s="39"/>
      <c r="O29" s="39"/>
      <c r="P29" s="39"/>
      <c r="Q29" s="39"/>
      <c r="R29" s="39"/>
      <c r="S29" s="39"/>
      <c r="T29" s="39"/>
    </row>
    <row r="30" spans="1:20" ht="15.75" customHeight="1">
      <c r="A30" s="71">
        <f t="shared" ref="A30:A34" si="11">+A29+1</f>
        <v>46187</v>
      </c>
      <c r="B30" s="478"/>
      <c r="C30" s="169"/>
      <c r="D30" s="169"/>
      <c r="E30" s="169"/>
      <c r="F30" s="174">
        <f t="shared" si="8"/>
        <v>0</v>
      </c>
      <c r="G30" s="169">
        <v>0</v>
      </c>
      <c r="H30" s="175"/>
      <c r="I30" s="443" t="e">
        <f t="shared" si="9"/>
        <v>#REF!</v>
      </c>
      <c r="J30" s="176" t="e">
        <f t="shared" si="10"/>
        <v>#REF!</v>
      </c>
      <c r="K30" s="48"/>
      <c r="L30" s="39"/>
      <c r="M30" s="39"/>
      <c r="N30" s="39"/>
      <c r="O30" s="39"/>
      <c r="P30" s="39"/>
      <c r="Q30" s="39"/>
      <c r="R30" s="39"/>
      <c r="S30" s="39"/>
      <c r="T30" s="39"/>
    </row>
    <row r="31" spans="1:20" ht="15.75" customHeight="1">
      <c r="A31" s="71">
        <f t="shared" si="11"/>
        <v>46188</v>
      </c>
      <c r="B31" s="478"/>
      <c r="C31" s="169"/>
      <c r="D31" s="169"/>
      <c r="E31" s="169"/>
      <c r="F31" s="174">
        <f t="shared" si="8"/>
        <v>0</v>
      </c>
      <c r="G31" s="169">
        <v>0</v>
      </c>
      <c r="H31" s="175"/>
      <c r="I31" s="443" t="e">
        <f t="shared" si="9"/>
        <v>#REF!</v>
      </c>
      <c r="J31" s="176" t="e">
        <f t="shared" si="10"/>
        <v>#REF!</v>
      </c>
      <c r="K31" s="48"/>
      <c r="L31" s="39"/>
      <c r="M31" s="39"/>
      <c r="N31" s="39"/>
      <c r="O31" s="39"/>
      <c r="P31" s="39"/>
      <c r="Q31" s="39"/>
      <c r="R31" s="39"/>
      <c r="S31" s="39"/>
      <c r="T31" s="39"/>
    </row>
    <row r="32" spans="1:20" ht="15.75" customHeight="1">
      <c r="A32" s="71">
        <f t="shared" si="11"/>
        <v>46189</v>
      </c>
      <c r="B32" s="478"/>
      <c r="C32" s="169"/>
      <c r="D32" s="169"/>
      <c r="E32" s="169"/>
      <c r="F32" s="174">
        <f t="shared" si="8"/>
        <v>0</v>
      </c>
      <c r="G32" s="169">
        <v>0</v>
      </c>
      <c r="H32" s="175"/>
      <c r="I32" s="443" t="e">
        <f t="shared" si="9"/>
        <v>#REF!</v>
      </c>
      <c r="J32" s="176" t="e">
        <f t="shared" si="10"/>
        <v>#REF!</v>
      </c>
      <c r="K32" s="48"/>
      <c r="L32" s="39"/>
      <c r="M32" s="39"/>
      <c r="N32" s="39"/>
      <c r="O32" s="39"/>
      <c r="P32" s="39"/>
      <c r="Q32" s="39"/>
      <c r="R32" s="39"/>
      <c r="S32" s="39"/>
      <c r="T32" s="39"/>
    </row>
    <row r="33" spans="1:20" ht="15.75" customHeight="1">
      <c r="A33" s="71">
        <f t="shared" si="11"/>
        <v>46190</v>
      </c>
      <c r="B33" s="478"/>
      <c r="C33" s="169"/>
      <c r="D33" s="169"/>
      <c r="E33" s="169"/>
      <c r="F33" s="174">
        <f t="shared" si="8"/>
        <v>0</v>
      </c>
      <c r="G33" s="169">
        <v>0</v>
      </c>
      <c r="H33" s="175"/>
      <c r="I33" s="443" t="e">
        <f t="shared" si="9"/>
        <v>#REF!</v>
      </c>
      <c r="J33" s="176" t="e">
        <f t="shared" si="10"/>
        <v>#REF!</v>
      </c>
      <c r="K33" s="48"/>
      <c r="L33" s="39"/>
      <c r="M33" s="39"/>
      <c r="N33" s="39"/>
      <c r="O33" s="39"/>
      <c r="P33" s="39"/>
      <c r="Q33" s="39"/>
      <c r="R33" s="39"/>
      <c r="S33" s="39"/>
      <c r="T33" s="39"/>
    </row>
    <row r="34" spans="1:20" ht="15.75" customHeight="1" thickBot="1">
      <c r="A34" s="185">
        <f t="shared" si="11"/>
        <v>46191</v>
      </c>
      <c r="B34" s="479"/>
      <c r="C34" s="177"/>
      <c r="D34" s="177"/>
      <c r="E34" s="177"/>
      <c r="F34" s="178">
        <f t="shared" si="8"/>
        <v>0</v>
      </c>
      <c r="G34" s="177">
        <v>0</v>
      </c>
      <c r="H34" s="179"/>
      <c r="I34" s="443" t="e">
        <f t="shared" si="9"/>
        <v>#REF!</v>
      </c>
      <c r="J34" s="180" t="e">
        <f t="shared" si="10"/>
        <v>#REF!</v>
      </c>
      <c r="K34" s="39"/>
      <c r="L34" s="39"/>
      <c r="M34" s="39"/>
      <c r="N34" s="39"/>
      <c r="O34" s="39"/>
      <c r="P34" s="39"/>
      <c r="Q34" s="39"/>
      <c r="R34" s="39"/>
      <c r="S34" s="39"/>
      <c r="T34" s="39"/>
    </row>
    <row r="35" spans="1:20" ht="27" customHeight="1">
      <c r="A35" s="70" t="s">
        <v>257</v>
      </c>
      <c r="B35" s="1268"/>
      <c r="C35" s="1268"/>
      <c r="D35" s="1268"/>
      <c r="E35" s="1268"/>
      <c r="F35" s="1268"/>
      <c r="G35" s="1268"/>
      <c r="H35" s="1268"/>
      <c r="I35" s="1268"/>
      <c r="J35" s="1269"/>
      <c r="K35" s="39"/>
      <c r="L35" s="39"/>
      <c r="M35" s="39"/>
      <c r="N35" s="39"/>
      <c r="O35" s="39"/>
      <c r="P35" s="39"/>
      <c r="Q35" s="39"/>
      <c r="R35" s="39"/>
      <c r="S35" s="39"/>
      <c r="T35" s="39"/>
    </row>
    <row r="36" spans="1:20" ht="15.75" customHeight="1">
      <c r="A36" s="71">
        <f>A12</f>
        <v>46185</v>
      </c>
      <c r="B36" s="477"/>
      <c r="C36" s="171"/>
      <c r="D36" s="171"/>
      <c r="E36" s="171"/>
      <c r="F36" s="170">
        <f t="shared" ref="F36:F42" si="12">SUM(C36:E36)</f>
        <v>0</v>
      </c>
      <c r="G36" s="171">
        <v>0</v>
      </c>
      <c r="H36" s="172"/>
      <c r="I36" s="443" t="e">
        <f t="shared" ref="I36:I42" si="13">$N$14</f>
        <v>#REF!</v>
      </c>
      <c r="J36" s="173" t="e">
        <f>SUM(H36)*I36</f>
        <v>#REF!</v>
      </c>
      <c r="K36" s="39"/>
      <c r="L36" s="39"/>
      <c r="M36" s="39"/>
      <c r="N36" s="39"/>
      <c r="O36" s="39"/>
      <c r="P36" s="39"/>
      <c r="Q36" s="39"/>
      <c r="R36" s="39"/>
      <c r="S36" s="39"/>
      <c r="T36" s="39"/>
    </row>
    <row r="37" spans="1:20" ht="15.75" customHeight="1">
      <c r="A37" s="72">
        <f>+A36+1</f>
        <v>46186</v>
      </c>
      <c r="B37" s="478"/>
      <c r="C37" s="169"/>
      <c r="D37" s="169"/>
      <c r="E37" s="169"/>
      <c r="F37" s="174">
        <f t="shared" si="12"/>
        <v>0</v>
      </c>
      <c r="G37" s="169">
        <v>0</v>
      </c>
      <c r="H37" s="175"/>
      <c r="I37" s="443" t="e">
        <f t="shared" si="13"/>
        <v>#REF!</v>
      </c>
      <c r="J37" s="176" t="e">
        <f t="shared" ref="J37:J42" si="14">SUM(H37)*I37</f>
        <v>#REF!</v>
      </c>
      <c r="K37" s="39"/>
      <c r="L37" s="39"/>
      <c r="M37" s="39"/>
      <c r="N37" s="39"/>
      <c r="O37" s="39"/>
      <c r="P37" s="39"/>
      <c r="Q37" s="39"/>
      <c r="R37" s="39"/>
      <c r="S37" s="39"/>
      <c r="T37" s="39"/>
    </row>
    <row r="38" spans="1:20" ht="15.75" customHeight="1">
      <c r="A38" s="72">
        <f t="shared" ref="A38:A42" si="15">+A37+1</f>
        <v>46187</v>
      </c>
      <c r="B38" s="478"/>
      <c r="C38" s="169"/>
      <c r="D38" s="169"/>
      <c r="E38" s="169"/>
      <c r="F38" s="174">
        <f t="shared" si="12"/>
        <v>0</v>
      </c>
      <c r="G38" s="169"/>
      <c r="H38" s="175"/>
      <c r="I38" s="443" t="e">
        <f t="shared" si="13"/>
        <v>#REF!</v>
      </c>
      <c r="J38" s="176" t="e">
        <f t="shared" si="14"/>
        <v>#REF!</v>
      </c>
      <c r="K38" s="39"/>
      <c r="L38" s="39"/>
      <c r="M38" s="39"/>
      <c r="N38" s="39"/>
      <c r="O38" s="39"/>
      <c r="P38" s="39"/>
      <c r="Q38" s="39"/>
      <c r="R38" s="39"/>
      <c r="S38" s="39"/>
      <c r="T38" s="39"/>
    </row>
    <row r="39" spans="1:20" ht="15.75" customHeight="1">
      <c r="A39" s="72">
        <f t="shared" si="15"/>
        <v>46188</v>
      </c>
      <c r="B39" s="478"/>
      <c r="C39" s="169"/>
      <c r="D39" s="169"/>
      <c r="E39" s="169"/>
      <c r="F39" s="174">
        <f t="shared" si="12"/>
        <v>0</v>
      </c>
      <c r="G39" s="169">
        <v>0</v>
      </c>
      <c r="H39" s="175"/>
      <c r="I39" s="443" t="e">
        <f t="shared" si="13"/>
        <v>#REF!</v>
      </c>
      <c r="J39" s="176" t="e">
        <f t="shared" si="14"/>
        <v>#REF!</v>
      </c>
      <c r="K39" s="39"/>
      <c r="L39" s="39"/>
      <c r="M39" s="39"/>
      <c r="N39" s="39"/>
      <c r="O39" s="39"/>
      <c r="P39" s="39"/>
      <c r="Q39" s="39"/>
      <c r="R39" s="39"/>
      <c r="S39" s="39"/>
      <c r="T39" s="39"/>
    </row>
    <row r="40" spans="1:20" ht="15.75" customHeight="1">
      <c r="A40" s="72">
        <f t="shared" si="15"/>
        <v>46189</v>
      </c>
      <c r="B40" s="478"/>
      <c r="C40" s="169"/>
      <c r="D40" s="169"/>
      <c r="E40" s="169"/>
      <c r="F40" s="174">
        <f t="shared" si="12"/>
        <v>0</v>
      </c>
      <c r="G40" s="169">
        <v>0</v>
      </c>
      <c r="H40" s="175"/>
      <c r="I40" s="443" t="e">
        <f t="shared" si="13"/>
        <v>#REF!</v>
      </c>
      <c r="J40" s="176" t="e">
        <f t="shared" si="14"/>
        <v>#REF!</v>
      </c>
      <c r="K40" s="39"/>
      <c r="L40" s="39"/>
      <c r="M40" s="39"/>
      <c r="N40" s="39"/>
      <c r="O40" s="39"/>
      <c r="P40" s="39"/>
      <c r="Q40" s="39"/>
      <c r="R40" s="39"/>
      <c r="S40" s="39"/>
      <c r="T40" s="39"/>
    </row>
    <row r="41" spans="1:20" ht="15.75" customHeight="1">
      <c r="A41" s="72">
        <f t="shared" si="15"/>
        <v>46190</v>
      </c>
      <c r="B41" s="478"/>
      <c r="C41" s="169"/>
      <c r="D41" s="169"/>
      <c r="E41" s="169"/>
      <c r="F41" s="174">
        <f t="shared" si="12"/>
        <v>0</v>
      </c>
      <c r="G41" s="169">
        <v>0</v>
      </c>
      <c r="H41" s="175"/>
      <c r="I41" s="443" t="e">
        <f t="shared" si="13"/>
        <v>#REF!</v>
      </c>
      <c r="J41" s="176" t="e">
        <f t="shared" si="14"/>
        <v>#REF!</v>
      </c>
      <c r="K41" s="39"/>
      <c r="L41" s="39"/>
      <c r="M41" s="39"/>
      <c r="N41" s="39"/>
      <c r="O41" s="39"/>
      <c r="P41" s="39"/>
      <c r="Q41" s="39"/>
      <c r="R41" s="39"/>
      <c r="S41" s="39"/>
      <c r="T41" s="39"/>
    </row>
    <row r="42" spans="1:20" ht="15.75" customHeight="1" thickBot="1">
      <c r="A42" s="186">
        <f t="shared" si="15"/>
        <v>46191</v>
      </c>
      <c r="B42" s="479"/>
      <c r="C42" s="177"/>
      <c r="D42" s="177"/>
      <c r="E42" s="177"/>
      <c r="F42" s="178">
        <f t="shared" si="12"/>
        <v>0</v>
      </c>
      <c r="G42" s="177">
        <v>0</v>
      </c>
      <c r="H42" s="179"/>
      <c r="I42" s="443" t="e">
        <f t="shared" si="13"/>
        <v>#REF!</v>
      </c>
      <c r="J42" s="180" t="e">
        <f t="shared" si="14"/>
        <v>#REF!</v>
      </c>
      <c r="K42" s="39"/>
      <c r="L42" s="39"/>
      <c r="M42" s="39"/>
      <c r="N42" s="39"/>
      <c r="O42" s="39"/>
      <c r="P42" s="39"/>
      <c r="Q42" s="39"/>
      <c r="R42" s="39"/>
      <c r="S42" s="39"/>
      <c r="T42" s="39"/>
    </row>
    <row r="43" spans="1:20" ht="15.75" customHeight="1" thickBot="1">
      <c r="A43" s="201"/>
      <c r="B43" s="73"/>
      <c r="C43" s="74"/>
      <c r="D43" s="74"/>
      <c r="E43" s="74"/>
      <c r="F43" s="75"/>
      <c r="G43" s="74"/>
      <c r="H43" s="74"/>
      <c r="I43" s="76"/>
      <c r="J43" s="202"/>
      <c r="K43" s="77"/>
      <c r="L43" s="77"/>
      <c r="M43" s="77"/>
      <c r="N43" s="77"/>
      <c r="O43" s="77"/>
      <c r="P43" s="77"/>
      <c r="Q43" s="77"/>
      <c r="R43" s="77"/>
      <c r="S43" s="77"/>
      <c r="T43" s="77"/>
    </row>
    <row r="44" spans="1:20" ht="21.65" customHeight="1" thickBot="1">
      <c r="A44" s="1292" t="s">
        <v>260</v>
      </c>
      <c r="B44" s="1293"/>
      <c r="C44" s="1293"/>
      <c r="D44" s="1293"/>
      <c r="E44" s="1293"/>
      <c r="F44" s="181">
        <f>SUM(F12:F42)</f>
        <v>0</v>
      </c>
      <c r="G44" s="182">
        <f>SUM(G12:G42)</f>
        <v>0</v>
      </c>
      <c r="H44" s="183">
        <f>SUM(H12:H42)</f>
        <v>0</v>
      </c>
      <c r="I44" s="182"/>
      <c r="J44" s="203" t="e">
        <f>SUM(J12:J42)</f>
        <v>#REF!</v>
      </c>
      <c r="K44" s="39"/>
      <c r="L44" s="39"/>
      <c r="M44" s="39"/>
      <c r="N44" s="39"/>
      <c r="O44" s="39"/>
      <c r="P44" s="39"/>
      <c r="Q44" s="39"/>
      <c r="R44" s="39"/>
      <c r="S44" s="39"/>
      <c r="T44" s="39"/>
    </row>
    <row r="45" spans="1:20" ht="15.75" customHeight="1" thickBot="1">
      <c r="A45" s="204"/>
      <c r="B45" s="78"/>
      <c r="C45" s="78"/>
      <c r="D45" s="78"/>
      <c r="E45" s="78"/>
      <c r="F45" s="78"/>
      <c r="G45" s="78"/>
      <c r="H45" s="78"/>
      <c r="I45" s="78"/>
      <c r="J45" s="205"/>
      <c r="K45" s="39"/>
      <c r="L45" s="39"/>
      <c r="M45" s="39"/>
      <c r="N45" s="39"/>
      <c r="O45" s="39"/>
      <c r="P45" s="39"/>
      <c r="Q45" s="39"/>
      <c r="R45" s="39"/>
      <c r="S45" s="39"/>
      <c r="T45" s="39"/>
    </row>
    <row r="46" spans="1:20" ht="15.75" customHeight="1" thickBot="1">
      <c r="A46" s="206"/>
      <c r="B46" s="79" t="s">
        <v>20</v>
      </c>
      <c r="C46" s="80" t="s">
        <v>261</v>
      </c>
      <c r="D46" s="80"/>
      <c r="E46" s="80"/>
      <c r="F46" s="80"/>
      <c r="G46" s="81"/>
      <c r="H46" s="81"/>
      <c r="I46" s="80" t="s">
        <v>262</v>
      </c>
      <c r="J46" s="207"/>
      <c r="K46" s="39"/>
      <c r="L46" s="39"/>
      <c r="M46" s="39"/>
      <c r="N46" s="39"/>
      <c r="O46" s="39"/>
      <c r="P46" s="39"/>
      <c r="Q46" s="39"/>
      <c r="R46" s="39"/>
      <c r="S46" s="39"/>
      <c r="T46" s="39"/>
    </row>
    <row r="47" spans="1:20" ht="15.75" customHeight="1">
      <c r="A47" s="82" t="s">
        <v>263</v>
      </c>
      <c r="B47" s="7"/>
      <c r="C47" s="1294"/>
      <c r="D47" s="1295"/>
      <c r="E47" s="1295"/>
      <c r="F47" s="1295"/>
      <c r="G47" s="1295"/>
      <c r="H47" s="1296"/>
      <c r="I47" s="4"/>
      <c r="J47" s="18">
        <v>0</v>
      </c>
      <c r="K47" s="39"/>
      <c r="L47" s="39"/>
      <c r="M47" s="39"/>
      <c r="N47" s="39"/>
      <c r="O47" s="39"/>
      <c r="P47" s="39"/>
      <c r="Q47" s="39"/>
      <c r="R47" s="39"/>
      <c r="S47" s="39"/>
      <c r="T47" s="39"/>
    </row>
    <row r="48" spans="1:20" ht="15.75" customHeight="1">
      <c r="A48" s="83" t="s">
        <v>263</v>
      </c>
      <c r="B48" s="8"/>
      <c r="C48" s="1284"/>
      <c r="D48" s="1285"/>
      <c r="E48" s="1285"/>
      <c r="F48" s="1285"/>
      <c r="G48" s="1285"/>
      <c r="H48" s="1286"/>
      <c r="I48" s="5"/>
      <c r="J48" s="18">
        <v>0</v>
      </c>
      <c r="K48" s="39"/>
      <c r="L48" s="39"/>
      <c r="M48" s="39"/>
      <c r="N48" s="39"/>
      <c r="O48" s="39"/>
      <c r="P48" s="39"/>
      <c r="Q48" s="39"/>
      <c r="R48" s="39"/>
      <c r="S48" s="39"/>
      <c r="T48" s="39"/>
    </row>
    <row r="49" spans="1:20" ht="15.75" customHeight="1">
      <c r="A49" s="83" t="s">
        <v>263</v>
      </c>
      <c r="B49" s="8"/>
      <c r="C49" s="1284"/>
      <c r="D49" s="1285"/>
      <c r="E49" s="1285"/>
      <c r="F49" s="1285"/>
      <c r="G49" s="1285"/>
      <c r="H49" s="1286"/>
      <c r="I49" s="5"/>
      <c r="J49" s="18">
        <v>0</v>
      </c>
      <c r="K49" s="39"/>
      <c r="L49" s="39"/>
      <c r="M49" s="39"/>
      <c r="N49" s="39"/>
      <c r="O49" s="39"/>
      <c r="P49" s="39"/>
      <c r="Q49" s="39"/>
      <c r="R49" s="39"/>
      <c r="S49" s="39"/>
      <c r="T49" s="39"/>
    </row>
    <row r="50" spans="1:20" ht="15.75" customHeight="1">
      <c r="A50" s="83" t="s">
        <v>263</v>
      </c>
      <c r="B50" s="8"/>
      <c r="C50" s="1284"/>
      <c r="D50" s="1285"/>
      <c r="E50" s="1285"/>
      <c r="F50" s="1285"/>
      <c r="G50" s="1285"/>
      <c r="H50" s="1286"/>
      <c r="I50" s="5"/>
      <c r="J50" s="18">
        <v>0</v>
      </c>
      <c r="K50" s="39"/>
      <c r="L50" s="39"/>
      <c r="M50" s="39"/>
      <c r="N50" s="39"/>
      <c r="O50" s="39"/>
      <c r="P50" s="39"/>
      <c r="Q50" s="39"/>
      <c r="R50" s="39"/>
      <c r="S50" s="39"/>
      <c r="T50" s="39"/>
    </row>
    <row r="51" spans="1:20" ht="15.75" customHeight="1">
      <c r="A51" s="83" t="s">
        <v>263</v>
      </c>
      <c r="B51" s="8"/>
      <c r="C51" s="1284"/>
      <c r="D51" s="1285"/>
      <c r="E51" s="1285"/>
      <c r="F51" s="1285"/>
      <c r="G51" s="1285"/>
      <c r="H51" s="1286"/>
      <c r="I51" s="5"/>
      <c r="J51" s="18">
        <v>0</v>
      </c>
      <c r="K51" s="39"/>
      <c r="L51" s="39"/>
      <c r="M51" s="39"/>
      <c r="N51" s="39"/>
      <c r="O51" s="39"/>
      <c r="P51" s="39"/>
      <c r="Q51" s="39"/>
      <c r="R51" s="39"/>
      <c r="S51" s="39"/>
      <c r="T51" s="39"/>
    </row>
    <row r="52" spans="1:20" ht="15.75" customHeight="1" thickBot="1">
      <c r="A52" s="83" t="s">
        <v>263</v>
      </c>
      <c r="B52" s="8"/>
      <c r="C52" s="1297"/>
      <c r="D52" s="1298"/>
      <c r="E52" s="1298"/>
      <c r="F52" s="1298"/>
      <c r="G52" s="1298"/>
      <c r="H52" s="1299"/>
      <c r="I52" s="6"/>
      <c r="J52" s="18">
        <v>0</v>
      </c>
      <c r="K52" s="39"/>
      <c r="L52" s="39"/>
      <c r="M52" s="39"/>
      <c r="N52" s="39"/>
      <c r="O52" s="39"/>
      <c r="P52" s="39"/>
      <c r="Q52" s="39"/>
      <c r="R52" s="39"/>
      <c r="S52" s="39"/>
      <c r="T52" s="39"/>
    </row>
    <row r="53" spans="1:20" ht="17.5" customHeight="1" thickBot="1">
      <c r="A53" s="1300" t="s">
        <v>264</v>
      </c>
      <c r="B53" s="1301"/>
      <c r="C53" s="1301"/>
      <c r="D53" s="1301"/>
      <c r="E53" s="1301"/>
      <c r="F53" s="1301"/>
      <c r="G53" s="1301"/>
      <c r="H53" s="1301"/>
      <c r="I53" s="1302"/>
      <c r="J53" s="208">
        <f>SUM(J47:J52)</f>
        <v>0</v>
      </c>
      <c r="K53" s="39"/>
      <c r="L53" s="39"/>
      <c r="M53" s="39"/>
      <c r="N53" s="39"/>
      <c r="O53" s="39"/>
      <c r="P53" s="39"/>
      <c r="Q53" s="39"/>
      <c r="R53" s="39"/>
      <c r="S53" s="39"/>
      <c r="T53" s="39"/>
    </row>
    <row r="54" spans="1:20" ht="10.4" customHeight="1" thickBot="1">
      <c r="A54" s="204"/>
      <c r="B54" s="78"/>
      <c r="C54" s="78"/>
      <c r="D54" s="78"/>
      <c r="E54" s="78"/>
      <c r="F54" s="78"/>
      <c r="G54" s="78"/>
      <c r="H54" s="78"/>
      <c r="I54" s="78"/>
      <c r="J54" s="205"/>
      <c r="K54" s="39"/>
      <c r="L54" s="39"/>
      <c r="M54" s="39"/>
      <c r="N54" s="39"/>
      <c r="O54" s="39"/>
      <c r="P54" s="39"/>
      <c r="Q54" s="39"/>
      <c r="R54" s="39"/>
      <c r="S54" s="39"/>
      <c r="T54" s="39"/>
    </row>
    <row r="55" spans="1:20" ht="30" customHeight="1">
      <c r="A55" s="1303" t="s">
        <v>265</v>
      </c>
      <c r="B55" s="1304"/>
      <c r="C55" s="1304"/>
      <c r="D55" s="1304"/>
      <c r="E55" s="1304"/>
      <c r="F55" s="1304"/>
      <c r="G55" s="1304"/>
      <c r="H55" s="1304"/>
      <c r="I55" s="1304"/>
      <c r="J55" s="1305"/>
      <c r="K55" s="39"/>
      <c r="L55" s="39"/>
      <c r="M55" s="39"/>
      <c r="N55" s="39"/>
      <c r="O55" s="39"/>
      <c r="P55" s="39"/>
      <c r="Q55" s="39"/>
      <c r="R55" s="39"/>
      <c r="S55" s="39"/>
      <c r="T55" s="39"/>
    </row>
    <row r="56" spans="1:20" ht="45.65" customHeight="1">
      <c r="A56" s="1155"/>
      <c r="B56" s="1306"/>
      <c r="C56" s="1306"/>
      <c r="D56" s="1306"/>
      <c r="E56" s="1306"/>
      <c r="F56" s="1307">
        <f>'1. BASIC INFO &amp; START PAGE'!$R$16</f>
        <v>0</v>
      </c>
      <c r="G56" s="1307"/>
      <c r="H56" s="1307"/>
      <c r="I56" s="1308">
        <f>'1. BASIC INFO &amp; START PAGE'!$AB$16</f>
        <v>46184</v>
      </c>
      <c r="J56" s="1309"/>
      <c r="K56" s="44"/>
      <c r="L56" s="44"/>
      <c r="M56" s="44"/>
      <c r="N56" s="44"/>
      <c r="O56" s="44"/>
      <c r="P56" s="44"/>
      <c r="Q56" s="44"/>
      <c r="R56" s="44"/>
      <c r="S56" s="44"/>
      <c r="T56" s="44"/>
    </row>
    <row r="57" spans="1:20" ht="15.75" customHeight="1">
      <c r="A57" s="1160" t="s">
        <v>141</v>
      </c>
      <c r="B57" s="1161"/>
      <c r="C57" s="1161"/>
      <c r="D57" s="1161"/>
      <c r="E57" s="1161"/>
      <c r="F57" s="1161" t="s">
        <v>142</v>
      </c>
      <c r="G57" s="1161"/>
      <c r="H57" s="1161"/>
      <c r="I57" s="1161" t="s">
        <v>20</v>
      </c>
      <c r="J57" s="1162"/>
      <c r="K57" s="39"/>
      <c r="L57" s="39"/>
      <c r="M57" s="39"/>
      <c r="N57" s="39"/>
      <c r="O57" s="39"/>
      <c r="P57" s="39"/>
      <c r="Q57" s="39"/>
      <c r="R57" s="39"/>
      <c r="S57" s="39"/>
      <c r="T57" s="39"/>
    </row>
  </sheetData>
  <sheetProtection algorithmName="SHA-512" hashValue="l4rdgJe/AoB0Y6+1oAqsFK9SMVeKnJa5KHtqojjZtHrQgRhBbPz92avZiNuuhEJUrDlCGqY3KJI9qbtq1nw0sQ==" saltValue="HHrnH4mawcufKPf9SI0otw==" spinCount="100000" sheet="1" selectLockedCells="1"/>
  <mergeCells count="43">
    <mergeCell ref="A57:E57"/>
    <mergeCell ref="F57:H57"/>
    <mergeCell ref="I57:J57"/>
    <mergeCell ref="C50:H50"/>
    <mergeCell ref="C51:H51"/>
    <mergeCell ref="C52:H52"/>
    <mergeCell ref="A53:I53"/>
    <mergeCell ref="A55:J55"/>
    <mergeCell ref="A56:E56"/>
    <mergeCell ref="F56:H56"/>
    <mergeCell ref="I56:J56"/>
    <mergeCell ref="C49:H49"/>
    <mergeCell ref="F9:F10"/>
    <mergeCell ref="G9:G10"/>
    <mergeCell ref="H9:J9"/>
    <mergeCell ref="B11:J11"/>
    <mergeCell ref="B27:J27"/>
    <mergeCell ref="B35:J35"/>
    <mergeCell ref="A44:E44"/>
    <mergeCell ref="C47:H47"/>
    <mergeCell ref="C48:H48"/>
    <mergeCell ref="L14:M14"/>
    <mergeCell ref="B19:J19"/>
    <mergeCell ref="A5:J5"/>
    <mergeCell ref="H6:J6"/>
    <mergeCell ref="A7:G7"/>
    <mergeCell ref="A8:G8"/>
    <mergeCell ref="H8:J8"/>
    <mergeCell ref="A9:A10"/>
    <mergeCell ref="B9:B10"/>
    <mergeCell ref="C9:C10"/>
    <mergeCell ref="D9:D10"/>
    <mergeCell ref="E9:E10"/>
    <mergeCell ref="A1:J1"/>
    <mergeCell ref="L1:T12"/>
    <mergeCell ref="A2:E2"/>
    <mergeCell ref="F2:H2"/>
    <mergeCell ref="I2:J2"/>
    <mergeCell ref="A3:E3"/>
    <mergeCell ref="F3:H3"/>
    <mergeCell ref="I3:J3"/>
    <mergeCell ref="A4:G4"/>
    <mergeCell ref="H4:J4"/>
  </mergeCells>
  <pageMargins left="0.7" right="0.7" top="0.75" bottom="0.75" header="0.3" footer="0.3"/>
  <pageSetup scale="58" orientation="portrait" r:id="rId1"/>
  <colBreaks count="1" manualBreakCount="1">
    <brk id="10"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23"/>
    <pageSetUpPr fitToPage="1"/>
  </sheetPr>
  <dimension ref="A1:AN75"/>
  <sheetViews>
    <sheetView showGridLines="0" topLeftCell="A45" zoomScale="80" zoomScaleNormal="80" workbookViewId="0">
      <selection activeCell="L46" sqref="L46"/>
    </sheetView>
  </sheetViews>
  <sheetFormatPr defaultColWidth="9.1796875" defaultRowHeight="12.5"/>
  <cols>
    <col min="1" max="1" width="22.26953125" style="48" customWidth="1"/>
    <col min="2" max="2" width="0.7265625" style="48" hidden="1" customWidth="1"/>
    <col min="3" max="3" width="6.26953125" style="48" customWidth="1"/>
    <col min="4" max="4" width="3.7265625" style="48" customWidth="1"/>
    <col min="5" max="21" width="4.7265625" style="48" customWidth="1"/>
    <col min="22" max="22" width="6.54296875" style="48" customWidth="1"/>
    <col min="23" max="23" width="1" style="48" customWidth="1"/>
    <col min="24" max="24" width="3.1796875" style="48" customWidth="1"/>
    <col min="25" max="31" width="7.81640625" style="48" customWidth="1"/>
    <col min="32" max="16384" width="9.1796875" style="48"/>
  </cols>
  <sheetData>
    <row r="1" spans="1:40" ht="20.25" customHeight="1">
      <c r="A1" s="773" t="s">
        <v>35</v>
      </c>
      <c r="B1" s="773"/>
      <c r="C1" s="773"/>
      <c r="D1" s="773"/>
      <c r="E1" s="773"/>
      <c r="F1" s="773"/>
      <c r="G1" s="773"/>
      <c r="H1" s="773"/>
      <c r="I1" s="773"/>
      <c r="J1" s="773"/>
      <c r="K1" s="773"/>
      <c r="L1" s="773"/>
      <c r="M1" s="773"/>
      <c r="N1" s="773"/>
      <c r="O1" s="773"/>
      <c r="P1" s="773"/>
      <c r="Q1" s="773"/>
      <c r="R1" s="773"/>
      <c r="S1" s="773"/>
      <c r="T1" s="773"/>
      <c r="U1" s="773"/>
      <c r="V1" s="773"/>
      <c r="Y1" s="50"/>
    </row>
    <row r="2" spans="1:40" ht="18.75" customHeight="1">
      <c r="A2" s="773" t="s">
        <v>36</v>
      </c>
      <c r="B2" s="773"/>
      <c r="C2" s="773"/>
      <c r="D2" s="773"/>
      <c r="E2" s="773"/>
      <c r="F2" s="773"/>
      <c r="G2" s="773"/>
      <c r="H2" s="773"/>
      <c r="I2" s="773"/>
      <c r="J2" s="773"/>
      <c r="K2" s="773"/>
      <c r="L2" s="773"/>
      <c r="M2" s="773"/>
      <c r="N2" s="773"/>
      <c r="O2" s="773"/>
      <c r="P2" s="773"/>
      <c r="Q2" s="773"/>
      <c r="R2" s="773"/>
      <c r="S2" s="773"/>
      <c r="T2" s="773"/>
      <c r="U2" s="773"/>
      <c r="V2" s="773"/>
    </row>
    <row r="3" spans="1:40" ht="14.25" customHeight="1"/>
    <row r="4" spans="1:40" s="51" customFormat="1" ht="31.5" customHeight="1">
      <c r="A4" s="815" t="s">
        <v>37</v>
      </c>
      <c r="B4" s="817" t="str">
        <f>+'1. BASIC INFO &amp; START PAGE'!V8</f>
        <v>26-0002 FIFA World Cup 2026</v>
      </c>
      <c r="C4" s="817"/>
      <c r="D4" s="817"/>
      <c r="E4" s="817"/>
      <c r="F4" s="817"/>
      <c r="G4" s="817"/>
      <c r="H4" s="817"/>
      <c r="I4" s="817"/>
      <c r="J4" s="817"/>
      <c r="K4" s="781" t="s">
        <v>7</v>
      </c>
      <c r="L4" s="782"/>
      <c r="M4" s="782"/>
      <c r="N4" s="783"/>
      <c r="O4" s="784" t="str">
        <f>'1. BASIC INFO &amp; START PAGE'!$V$10</f>
        <v>Category B - Emergency Protective Measures</v>
      </c>
      <c r="P4" s="785"/>
      <c r="Q4" s="785"/>
      <c r="R4" s="785"/>
      <c r="S4" s="785"/>
      <c r="T4" s="785"/>
      <c r="U4" s="785"/>
      <c r="V4" s="786"/>
      <c r="Y4" s="801" t="s">
        <v>38</v>
      </c>
      <c r="Z4" s="802"/>
      <c r="AA4" s="802"/>
      <c r="AB4" s="802"/>
      <c r="AC4" s="802"/>
      <c r="AD4" s="802"/>
      <c r="AE4" s="803"/>
    </row>
    <row r="5" spans="1:40" s="51" customFormat="1" ht="22.5" customHeight="1">
      <c r="A5" s="816"/>
      <c r="B5" s="817"/>
      <c r="C5" s="817"/>
      <c r="D5" s="817"/>
      <c r="E5" s="817"/>
      <c r="F5" s="817"/>
      <c r="G5" s="817"/>
      <c r="H5" s="817"/>
      <c r="I5" s="817"/>
      <c r="J5" s="817"/>
      <c r="K5" s="781" t="s">
        <v>39</v>
      </c>
      <c r="L5" s="782"/>
      <c r="M5" s="782"/>
      <c r="N5" s="783"/>
      <c r="O5" s="787" t="str">
        <f>'1. BASIC INFO &amp; START PAGE'!$V$12</f>
        <v>TXEMTF: Shelter</v>
      </c>
      <c r="P5" s="787"/>
      <c r="Q5" s="787"/>
      <c r="R5" s="787"/>
      <c r="S5" s="787"/>
      <c r="T5" s="787"/>
      <c r="U5" s="787"/>
      <c r="V5" s="788"/>
      <c r="Y5" s="804"/>
      <c r="Z5" s="805"/>
      <c r="AA5" s="805"/>
      <c r="AB5" s="805"/>
      <c r="AC5" s="805"/>
      <c r="AD5" s="805"/>
      <c r="AE5" s="806"/>
    </row>
    <row r="6" spans="1:40" s="51" customFormat="1" ht="22.5" customHeight="1">
      <c r="A6" s="490" t="s">
        <v>40</v>
      </c>
      <c r="B6" s="781" t="s">
        <v>41</v>
      </c>
      <c r="C6" s="783"/>
      <c r="D6" s="818">
        <f>'1. BASIC INFO &amp; START PAGE'!$V$14</f>
        <v>46185</v>
      </c>
      <c r="E6" s="818"/>
      <c r="F6" s="818"/>
      <c r="G6" s="488" t="s">
        <v>42</v>
      </c>
      <c r="H6" s="819">
        <f>'1. BASIC INFO &amp; START PAGE'!$AC$14</f>
        <v>46218</v>
      </c>
      <c r="I6" s="820"/>
      <c r="J6" s="820"/>
      <c r="K6" s="781" t="s">
        <v>43</v>
      </c>
      <c r="L6" s="782"/>
      <c r="M6" s="782"/>
      <c r="N6" s="783"/>
      <c r="O6" s="791">
        <f>'1. BASIC INFO &amp; START PAGE'!AB16</f>
        <v>46184</v>
      </c>
      <c r="P6" s="791"/>
      <c r="Q6" s="791"/>
      <c r="R6" s="791"/>
      <c r="S6" s="791"/>
      <c r="T6" s="791"/>
      <c r="U6" s="791"/>
      <c r="V6" s="792"/>
      <c r="Y6" s="807"/>
      <c r="Z6" s="808"/>
      <c r="AA6" s="808"/>
      <c r="AB6" s="808"/>
      <c r="AC6" s="808"/>
      <c r="AD6" s="808"/>
      <c r="AE6" s="809"/>
    </row>
    <row r="7" spans="1:40" s="51" customFormat="1" ht="22.5" customHeight="1">
      <c r="A7" s="489"/>
      <c r="B7" s="824" t="s">
        <v>44</v>
      </c>
      <c r="C7" s="824"/>
      <c r="D7" s="824"/>
      <c r="E7" s="824"/>
      <c r="F7" s="824"/>
      <c r="G7" s="824"/>
      <c r="H7" s="824"/>
      <c r="I7" s="824"/>
      <c r="J7" s="824"/>
      <c r="K7" s="824"/>
      <c r="L7" s="824"/>
      <c r="M7" s="824"/>
      <c r="N7" s="824"/>
      <c r="O7" s="824"/>
      <c r="P7" s="824"/>
      <c r="Q7" s="824"/>
      <c r="R7" s="824"/>
      <c r="S7" s="824"/>
      <c r="T7" s="824"/>
      <c r="U7" s="824"/>
      <c r="V7" s="824"/>
      <c r="Y7" s="52"/>
      <c r="Z7" s="52"/>
      <c r="AA7" s="52"/>
      <c r="AB7" s="52"/>
      <c r="AC7" s="52"/>
      <c r="AD7" s="52"/>
      <c r="AE7" s="52"/>
    </row>
    <row r="8" spans="1:40" s="51" customFormat="1" ht="22.5" customHeight="1">
      <c r="A8" s="489"/>
      <c r="B8" s="789" t="s">
        <v>45</v>
      </c>
      <c r="C8" s="790"/>
      <c r="D8" s="790"/>
      <c r="E8" s="790"/>
      <c r="F8" s="790"/>
      <c r="G8" s="810"/>
      <c r="H8" s="811"/>
      <c r="I8" s="811"/>
      <c r="J8" s="811"/>
      <c r="K8" s="811"/>
      <c r="L8" s="811"/>
      <c r="M8" s="811"/>
      <c r="N8" s="811"/>
      <c r="O8" s="811"/>
      <c r="P8" s="811"/>
      <c r="Q8" s="811"/>
      <c r="R8" s="811"/>
      <c r="S8" s="811"/>
      <c r="T8" s="811"/>
      <c r="U8" s="811"/>
      <c r="V8" s="811"/>
      <c r="Y8" s="767" t="s">
        <v>46</v>
      </c>
      <c r="Z8" s="768"/>
      <c r="AA8" s="768"/>
      <c r="AB8" s="768"/>
      <c r="AC8" s="768"/>
      <c r="AD8" s="768"/>
      <c r="AE8" s="769"/>
      <c r="AF8" s="566"/>
      <c r="AG8" s="566"/>
      <c r="AH8" s="566"/>
      <c r="AI8" s="566"/>
      <c r="AJ8" s="566"/>
      <c r="AK8" s="566"/>
      <c r="AL8" s="566"/>
      <c r="AM8" s="566"/>
      <c r="AN8" s="566"/>
    </row>
    <row r="9" spans="1:40" s="51" customFormat="1" ht="22.5" customHeight="1">
      <c r="A9" s="489"/>
      <c r="B9" s="789" t="s">
        <v>47</v>
      </c>
      <c r="C9" s="790"/>
      <c r="D9" s="790"/>
      <c r="E9" s="790"/>
      <c r="F9" s="790"/>
      <c r="G9" s="810"/>
      <c r="H9" s="811"/>
      <c r="I9" s="811"/>
      <c r="J9" s="811"/>
      <c r="K9" s="811"/>
      <c r="L9" s="811"/>
      <c r="M9" s="811"/>
      <c r="N9" s="811"/>
      <c r="O9" s="811"/>
      <c r="P9" s="811"/>
      <c r="Q9" s="811"/>
      <c r="R9" s="811"/>
      <c r="S9" s="811"/>
      <c r="T9" s="811"/>
      <c r="U9" s="811"/>
      <c r="V9" s="811"/>
      <c r="Y9" s="770"/>
      <c r="Z9" s="771"/>
      <c r="AA9" s="771"/>
      <c r="AB9" s="771"/>
      <c r="AC9" s="771"/>
      <c r="AD9" s="771"/>
      <c r="AE9" s="772"/>
      <c r="AF9" s="566"/>
      <c r="AG9" s="566"/>
      <c r="AH9" s="566"/>
      <c r="AI9" s="566"/>
      <c r="AJ9" s="566"/>
      <c r="AK9" s="566"/>
      <c r="AL9" s="566"/>
      <c r="AM9" s="566"/>
      <c r="AN9" s="566"/>
    </row>
    <row r="10" spans="1:40" s="51" customFormat="1" ht="22.5" customHeight="1">
      <c r="A10" s="489"/>
      <c r="B10" s="789" t="s">
        <v>48</v>
      </c>
      <c r="C10" s="827"/>
      <c r="D10" s="827"/>
      <c r="E10" s="827"/>
      <c r="F10" s="827"/>
      <c r="G10" s="825"/>
      <c r="H10" s="826"/>
      <c r="I10" s="826"/>
      <c r="J10" s="826"/>
      <c r="K10" s="826"/>
      <c r="L10" s="826"/>
      <c r="M10" s="826"/>
      <c r="N10" s="826"/>
      <c r="O10" s="826"/>
      <c r="P10" s="826"/>
      <c r="Q10" s="826"/>
      <c r="R10" s="826"/>
      <c r="S10" s="826"/>
      <c r="T10" s="826"/>
      <c r="U10" s="826"/>
      <c r="V10" s="826"/>
      <c r="Y10" s="552"/>
      <c r="Z10" s="552"/>
      <c r="AA10" s="552"/>
      <c r="AB10" s="552"/>
      <c r="AC10" s="552"/>
      <c r="AD10" s="552"/>
      <c r="AE10" s="552"/>
    </row>
    <row r="11" spans="1:40" s="51" customFormat="1" ht="21.75" customHeight="1">
      <c r="A11" s="775" t="s">
        <v>49</v>
      </c>
      <c r="B11" s="776"/>
      <c r="C11" s="821" t="s">
        <v>50</v>
      </c>
      <c r="D11" s="822"/>
      <c r="E11" s="822"/>
      <c r="F11" s="823"/>
      <c r="G11" s="798" t="s">
        <v>51</v>
      </c>
      <c r="H11" s="799"/>
      <c r="I11" s="799"/>
      <c r="J11" s="799"/>
      <c r="K11" s="799"/>
      <c r="L11" s="799"/>
      <c r="M11" s="799"/>
      <c r="N11" s="799"/>
      <c r="O11" s="799"/>
      <c r="P11" s="799"/>
      <c r="Q11" s="799"/>
      <c r="R11" s="799"/>
      <c r="S11" s="799"/>
      <c r="T11" s="799"/>
      <c r="U11" s="799"/>
      <c r="V11" s="800"/>
      <c r="Y11" s="552"/>
      <c r="Z11" s="552"/>
      <c r="AA11" s="552"/>
      <c r="AB11" s="552"/>
      <c r="AC11" s="552"/>
      <c r="AD11" s="552"/>
      <c r="AE11" s="552"/>
    </row>
    <row r="12" spans="1:40" s="51" customFormat="1" ht="21.75" customHeight="1">
      <c r="A12" s="777"/>
      <c r="B12" s="778"/>
      <c r="C12" s="848" t="s">
        <v>52</v>
      </c>
      <c r="D12" s="849"/>
      <c r="E12" s="849"/>
      <c r="F12" s="850"/>
      <c r="G12" s="798"/>
      <c r="H12" s="799"/>
      <c r="I12" s="799"/>
      <c r="J12" s="799"/>
      <c r="K12" s="799"/>
      <c r="L12" s="799"/>
      <c r="M12" s="799"/>
      <c r="N12" s="799"/>
      <c r="O12" s="799"/>
      <c r="P12" s="799"/>
      <c r="Q12" s="799"/>
      <c r="R12" s="799"/>
      <c r="S12" s="799"/>
      <c r="T12" s="799"/>
      <c r="U12" s="799"/>
      <c r="V12" s="800"/>
      <c r="Y12" s="552"/>
      <c r="Z12" s="552"/>
      <c r="AA12" s="552"/>
      <c r="AB12" s="552"/>
      <c r="AC12" s="552"/>
      <c r="AD12" s="552"/>
      <c r="AE12" s="552"/>
    </row>
    <row r="13" spans="1:40" s="51" customFormat="1" ht="24" customHeight="1">
      <c r="A13" s="779"/>
      <c r="B13" s="780"/>
      <c r="C13" s="793" t="s">
        <v>48</v>
      </c>
      <c r="D13" s="794"/>
      <c r="E13" s="794"/>
      <c r="F13" s="795"/>
      <c r="G13" s="830"/>
      <c r="H13" s="831"/>
      <c r="I13" s="831"/>
      <c r="J13" s="831"/>
      <c r="K13" s="831"/>
      <c r="L13" s="831"/>
      <c r="M13" s="831"/>
      <c r="N13" s="831"/>
      <c r="O13" s="831"/>
      <c r="P13" s="831"/>
      <c r="Q13" s="831"/>
      <c r="R13" s="831"/>
      <c r="S13" s="831"/>
      <c r="T13" s="831"/>
      <c r="U13" s="831"/>
      <c r="V13" s="832"/>
      <c r="Y13" s="552"/>
      <c r="Z13" s="552"/>
      <c r="AA13" s="552"/>
      <c r="AB13" s="552"/>
      <c r="AC13" s="552"/>
      <c r="AD13" s="552"/>
      <c r="AE13" s="552"/>
    </row>
    <row r="14" spans="1:40" s="53" customFormat="1" ht="15.75" customHeight="1">
      <c r="A14" s="834" t="s">
        <v>53</v>
      </c>
      <c r="B14" s="835"/>
      <c r="C14" s="835"/>
      <c r="D14" s="835"/>
      <c r="E14" s="835"/>
      <c r="F14" s="836"/>
      <c r="G14" s="828"/>
      <c r="H14" s="828"/>
      <c r="I14" s="828"/>
      <c r="J14" s="828"/>
      <c r="K14" s="828"/>
      <c r="L14" s="828"/>
      <c r="M14" s="828"/>
      <c r="N14" s="828"/>
      <c r="O14" s="828"/>
      <c r="P14" s="828"/>
      <c r="Q14" s="828"/>
      <c r="R14" s="828"/>
      <c r="S14" s="828"/>
      <c r="T14" s="828"/>
      <c r="U14" s="828"/>
      <c r="V14" s="828"/>
      <c r="Y14" s="552"/>
      <c r="Z14" s="552"/>
      <c r="AA14" s="552"/>
      <c r="AB14" s="552"/>
      <c r="AC14" s="552"/>
      <c r="AD14" s="552"/>
      <c r="AE14" s="552"/>
    </row>
    <row r="15" spans="1:40" s="53" customFormat="1" ht="15.65" customHeight="1">
      <c r="A15" s="837"/>
      <c r="B15" s="838"/>
      <c r="C15" s="838"/>
      <c r="D15" s="838"/>
      <c r="E15" s="838"/>
      <c r="F15" s="839"/>
      <c r="G15" s="829"/>
      <c r="H15" s="829"/>
      <c r="I15" s="829"/>
      <c r="J15" s="829"/>
      <c r="K15" s="829"/>
      <c r="L15" s="829"/>
      <c r="M15" s="829"/>
      <c r="N15" s="829"/>
      <c r="O15" s="829"/>
      <c r="P15" s="829"/>
      <c r="Q15" s="829"/>
      <c r="R15" s="829"/>
      <c r="S15" s="829"/>
      <c r="T15" s="829"/>
      <c r="U15" s="829"/>
      <c r="V15" s="829"/>
      <c r="Y15" s="552"/>
      <c r="Z15" s="552"/>
      <c r="AA15" s="552"/>
      <c r="AB15" s="552"/>
      <c r="AC15" s="552"/>
      <c r="AD15" s="552"/>
      <c r="AE15" s="552"/>
      <c r="AI15" s="57"/>
    </row>
    <row r="16" spans="1:40" s="53" customFormat="1" ht="13.5" customHeight="1">
      <c r="A16" s="563" t="s">
        <v>54</v>
      </c>
      <c r="B16" s="853"/>
      <c r="C16" s="854"/>
      <c r="D16" s="854"/>
      <c r="E16" s="854"/>
      <c r="F16" s="854"/>
      <c r="G16" s="854"/>
      <c r="H16" s="854"/>
      <c r="I16" s="854"/>
      <c r="J16" s="855"/>
      <c r="K16" s="855"/>
      <c r="L16" s="855"/>
      <c r="M16" s="558"/>
      <c r="N16" s="559" t="s">
        <v>55</v>
      </c>
      <c r="O16" s="559"/>
      <c r="P16" s="796">
        <f>'1. BASIC INFO &amp; START PAGE'!AB16</f>
        <v>46184</v>
      </c>
      <c r="Q16" s="797"/>
      <c r="R16" s="797"/>
      <c r="S16" s="797"/>
      <c r="T16" s="797"/>
      <c r="U16" s="797"/>
      <c r="V16" s="797"/>
      <c r="Y16" s="552"/>
      <c r="Z16" s="552"/>
      <c r="AA16" s="552"/>
      <c r="AB16" s="552"/>
      <c r="AC16" s="552"/>
      <c r="AD16" s="552"/>
      <c r="AE16" s="552"/>
      <c r="AJ16" s="210"/>
    </row>
    <row r="17" spans="1:35" s="53" customFormat="1" ht="13.5" customHeight="1">
      <c r="A17" s="562" t="s">
        <v>56</v>
      </c>
      <c r="B17" s="840"/>
      <c r="C17" s="840"/>
      <c r="D17" s="840"/>
      <c r="E17" s="840"/>
      <c r="F17" s="840"/>
      <c r="G17" s="840"/>
      <c r="H17" s="840"/>
      <c r="I17" s="840"/>
      <c r="J17" s="841" t="s">
        <v>57</v>
      </c>
      <c r="K17" s="842"/>
      <c r="L17" s="842"/>
      <c r="M17" s="842"/>
      <c r="N17" s="843"/>
      <c r="O17" s="851"/>
      <c r="P17" s="851"/>
      <c r="Q17" s="851"/>
      <c r="R17" s="851"/>
      <c r="S17" s="851"/>
      <c r="T17" s="851"/>
      <c r="U17" s="851"/>
      <c r="V17" s="852"/>
      <c r="Y17" s="552"/>
      <c r="Z17" s="552"/>
      <c r="AA17" s="552"/>
      <c r="AB17" s="552"/>
      <c r="AC17" s="552"/>
      <c r="AD17" s="552"/>
      <c r="AE17" s="552"/>
    </row>
    <row r="18" spans="1:35" s="53" customFormat="1" ht="19.5" customHeight="1">
      <c r="A18" s="844" t="s">
        <v>58</v>
      </c>
      <c r="B18" s="845"/>
      <c r="C18" s="845"/>
      <c r="D18" s="845"/>
      <c r="E18" s="845"/>
      <c r="F18" s="845"/>
      <c r="G18" s="845"/>
      <c r="H18" s="845"/>
      <c r="I18" s="845"/>
      <c r="J18" s="846"/>
      <c r="K18" s="846"/>
      <c r="L18" s="846"/>
      <c r="M18" s="846"/>
      <c r="N18" s="846"/>
      <c r="O18" s="846"/>
      <c r="P18" s="847"/>
      <c r="Q18" s="560"/>
      <c r="R18" s="833" t="s">
        <v>59</v>
      </c>
      <c r="S18" s="833"/>
      <c r="T18" s="561"/>
      <c r="U18" s="833" t="s">
        <v>60</v>
      </c>
      <c r="V18" s="833"/>
      <c r="Y18" s="552"/>
      <c r="Z18" s="552"/>
      <c r="AA18" s="552"/>
      <c r="AB18" s="552"/>
      <c r="AC18" s="552"/>
      <c r="AD18" s="552"/>
      <c r="AE18" s="552"/>
    </row>
    <row r="19" spans="1:35" s="53" customFormat="1" ht="8.15" customHeight="1">
      <c r="A19" s="824" t="s">
        <v>61</v>
      </c>
      <c r="B19" s="824"/>
      <c r="C19" s="824"/>
      <c r="D19" s="824"/>
      <c r="E19" s="824"/>
      <c r="F19" s="824"/>
      <c r="G19" s="824"/>
      <c r="H19" s="824"/>
      <c r="I19" s="824"/>
      <c r="J19" s="824"/>
      <c r="K19" s="824"/>
      <c r="L19" s="824"/>
      <c r="M19" s="824"/>
      <c r="N19" s="824"/>
      <c r="O19" s="824"/>
      <c r="P19" s="824"/>
      <c r="Q19" s="824"/>
      <c r="R19" s="824"/>
      <c r="S19" s="824"/>
      <c r="T19" s="824"/>
      <c r="U19" s="824"/>
      <c r="V19" s="824"/>
      <c r="Y19" s="552"/>
      <c r="Z19" s="552"/>
      <c r="AA19" s="552"/>
      <c r="AB19" s="552"/>
      <c r="AC19" s="552"/>
      <c r="AD19" s="552"/>
      <c r="AE19" s="552"/>
    </row>
    <row r="20" spans="1:35" s="53" customFormat="1" ht="12" customHeight="1">
      <c r="A20" s="824"/>
      <c r="B20" s="824"/>
      <c r="C20" s="824"/>
      <c r="D20" s="824"/>
      <c r="E20" s="824"/>
      <c r="F20" s="824"/>
      <c r="G20" s="824"/>
      <c r="H20" s="824"/>
      <c r="I20" s="824"/>
      <c r="J20" s="824"/>
      <c r="K20" s="824"/>
      <c r="L20" s="824"/>
      <c r="M20" s="824"/>
      <c r="N20" s="824"/>
      <c r="O20" s="824"/>
      <c r="P20" s="824"/>
      <c r="Q20" s="824"/>
      <c r="R20" s="824"/>
      <c r="S20" s="824"/>
      <c r="T20" s="824"/>
      <c r="U20" s="824"/>
      <c r="V20" s="824"/>
      <c r="Y20" s="552"/>
      <c r="Z20" s="552"/>
      <c r="AA20" s="552"/>
      <c r="AB20" s="552"/>
      <c r="AC20" s="552"/>
      <c r="AD20" s="552"/>
      <c r="AE20" s="552"/>
    </row>
    <row r="21" spans="1:35" s="53" customFormat="1" ht="12" customHeight="1">
      <c r="A21" s="497"/>
      <c r="B21" s="498"/>
      <c r="C21" s="498"/>
      <c r="D21" s="498"/>
      <c r="E21" s="499"/>
      <c r="F21" s="499"/>
      <c r="G21" s="499"/>
      <c r="H21" s="498"/>
      <c r="I21" s="499"/>
      <c r="J21" s="499"/>
      <c r="K21" s="499"/>
      <c r="L21" s="498"/>
      <c r="M21" s="499"/>
      <c r="N21" s="499"/>
      <c r="O21" s="499"/>
      <c r="P21" s="498"/>
      <c r="Q21" s="498"/>
      <c r="R21" s="498"/>
      <c r="S21" s="498"/>
      <c r="T21" s="498"/>
      <c r="U21" s="498"/>
      <c r="V21" s="500"/>
      <c r="Y21" s="552"/>
      <c r="Z21" s="552"/>
      <c r="AA21" s="552"/>
      <c r="AB21" s="552"/>
      <c r="AC21" s="552"/>
      <c r="AD21" s="552"/>
      <c r="AE21" s="552"/>
    </row>
    <row r="22" spans="1:35" s="53" customFormat="1" ht="11.5" customHeight="1">
      <c r="A22" s="495"/>
      <c r="B22" s="496"/>
      <c r="C22" s="496"/>
      <c r="E22" s="774" t="s">
        <v>62</v>
      </c>
      <c r="F22" s="774"/>
      <c r="G22" s="774"/>
      <c r="H22" s="54"/>
      <c r="I22" s="774" t="s">
        <v>63</v>
      </c>
      <c r="J22" s="774"/>
      <c r="K22" s="774"/>
      <c r="L22" s="54"/>
      <c r="M22" s="774" t="s">
        <v>64</v>
      </c>
      <c r="N22" s="774"/>
      <c r="O22" s="774"/>
      <c r="P22" s="54"/>
      <c r="Q22" s="54"/>
      <c r="V22" s="200"/>
      <c r="Y22" s="552"/>
      <c r="Z22" s="552"/>
      <c r="AA22" s="552"/>
      <c r="AB22" s="552"/>
      <c r="AC22" s="552"/>
      <c r="AD22" s="552"/>
      <c r="AE22" s="552"/>
    </row>
    <row r="23" spans="1:35" s="53" customFormat="1" ht="8.15" customHeight="1">
      <c r="A23" s="194"/>
      <c r="E23" s="55"/>
      <c r="F23" s="55"/>
      <c r="G23" s="55"/>
      <c r="H23" s="54"/>
      <c r="I23" s="55"/>
      <c r="J23" s="55"/>
      <c r="K23" s="55"/>
      <c r="L23" s="54"/>
      <c r="M23" s="55"/>
      <c r="N23" s="55"/>
      <c r="O23" s="55"/>
      <c r="P23" s="54"/>
      <c r="Q23" s="54"/>
      <c r="V23" s="200"/>
      <c r="Y23" s="552"/>
      <c r="Z23" s="552"/>
      <c r="AA23" s="552"/>
      <c r="AB23" s="552"/>
      <c r="AC23" s="552"/>
      <c r="AD23" s="552"/>
      <c r="AE23" s="552"/>
    </row>
    <row r="24" spans="1:35" s="53" customFormat="1" ht="19.5" customHeight="1">
      <c r="A24" s="194"/>
      <c r="D24" s="59" t="s">
        <v>65</v>
      </c>
      <c r="E24" s="812">
        <f>'3. DEPLOYED LABOR SUMMARY 1 '!AB72+'3. DEPLOYED LABOR SUMMARY 2'!AB72</f>
        <v>0</v>
      </c>
      <c r="F24" s="813"/>
      <c r="G24" s="814"/>
      <c r="H24" s="480"/>
      <c r="I24" s="812">
        <f>'3. DEPLOYED LABOR SUMMARY 1 '!AB75+'3. DEPLOYED LABOR SUMMARY 2'!AB75+'4. BACKFILL LABOR'!AB87+'4. BACKFILL LABOR 2'!AB87</f>
        <v>0</v>
      </c>
      <c r="J24" s="813"/>
      <c r="K24" s="814"/>
      <c r="L24" s="481"/>
      <c r="M24" s="812">
        <f>SUM(E24,I24)</f>
        <v>0</v>
      </c>
      <c r="N24" s="813"/>
      <c r="O24" s="814"/>
      <c r="V24" s="200"/>
      <c r="Y24" s="552"/>
      <c r="Z24" s="552"/>
      <c r="AA24" s="552"/>
      <c r="AB24" s="552"/>
      <c r="AC24" s="552"/>
      <c r="AD24" s="552"/>
      <c r="AE24" s="552"/>
    </row>
    <row r="25" spans="1:35" s="53" customFormat="1" ht="8.15" customHeight="1">
      <c r="A25" s="194"/>
      <c r="D25" s="195"/>
      <c r="E25" s="481"/>
      <c r="F25" s="481"/>
      <c r="G25" s="482"/>
      <c r="H25" s="482"/>
      <c r="I25" s="481"/>
      <c r="J25" s="481"/>
      <c r="K25" s="482"/>
      <c r="L25" s="481"/>
      <c r="M25" s="481"/>
      <c r="N25" s="481"/>
      <c r="O25" s="482"/>
      <c r="V25" s="200"/>
      <c r="Y25" s="552"/>
      <c r="Z25" s="552"/>
      <c r="AA25" s="552"/>
      <c r="AB25" s="552"/>
      <c r="AC25" s="552"/>
      <c r="AD25" s="552"/>
      <c r="AE25" s="552"/>
    </row>
    <row r="26" spans="1:35" s="53" customFormat="1" ht="14.15" customHeight="1">
      <c r="A26" s="194"/>
      <c r="D26" s="59" t="s">
        <v>66</v>
      </c>
      <c r="E26" s="812">
        <f>'3. DEPLOYED LABOR SUMMARY 1 '!AB73+'3. DEPLOYED LABOR SUMMARY 2'!AB73</f>
        <v>0</v>
      </c>
      <c r="F26" s="813"/>
      <c r="G26" s="814"/>
      <c r="H26" s="480"/>
      <c r="I26" s="812">
        <f>'3. DEPLOYED LABOR SUMMARY 1 '!AB76+'3. DEPLOYED LABOR SUMMARY 2'!AB76+'4. BACKFILL LABOR'!AB88+'4. BACKFILL LABOR 2'!AB88</f>
        <v>0</v>
      </c>
      <c r="J26" s="813"/>
      <c r="K26" s="814"/>
      <c r="L26" s="481"/>
      <c r="M26" s="812">
        <f>SUM(E26,I26)</f>
        <v>0</v>
      </c>
      <c r="N26" s="813"/>
      <c r="O26" s="814"/>
      <c r="V26" s="200"/>
      <c r="Y26" s="552"/>
      <c r="Z26" s="552"/>
      <c r="AA26" s="552"/>
      <c r="AB26" s="552"/>
      <c r="AC26" s="552"/>
      <c r="AD26" s="552"/>
      <c r="AE26" s="552"/>
    </row>
    <row r="27" spans="1:35" s="53" customFormat="1" ht="14.15" customHeight="1">
      <c r="A27" s="194"/>
      <c r="K27" s="54"/>
      <c r="L27" s="54"/>
      <c r="V27" s="200"/>
      <c r="Y27" s="552"/>
      <c r="Z27" s="552"/>
      <c r="AA27" s="552"/>
      <c r="AB27" s="552"/>
      <c r="AC27" s="552"/>
      <c r="AD27" s="552"/>
      <c r="AE27" s="552"/>
    </row>
    <row r="28" spans="1:35" s="53" customFormat="1" ht="14.15" customHeight="1">
      <c r="A28" s="194"/>
      <c r="K28" s="54"/>
      <c r="L28" s="54"/>
      <c r="V28" s="200"/>
      <c r="Y28" s="552"/>
      <c r="Z28" s="552"/>
      <c r="AA28" s="552"/>
      <c r="AB28" s="552"/>
      <c r="AC28" s="552"/>
      <c r="AD28" s="552"/>
      <c r="AE28" s="552"/>
    </row>
    <row r="29" spans="1:35" s="53" customFormat="1" ht="14">
      <c r="A29" s="193"/>
      <c r="B29" s="58"/>
      <c r="C29" s="58"/>
      <c r="E29" s="58"/>
      <c r="Q29" s="196" t="s">
        <v>67</v>
      </c>
      <c r="R29" s="197" t="s">
        <v>68</v>
      </c>
      <c r="S29" s="876">
        <f>SUM(M24,M26)</f>
        <v>0</v>
      </c>
      <c r="T29" s="877"/>
      <c r="U29" s="877"/>
      <c r="V29" s="878"/>
      <c r="Y29" s="48"/>
      <c r="Z29" s="48"/>
      <c r="AA29" s="48"/>
      <c r="AB29" s="48"/>
      <c r="AC29" s="48"/>
      <c r="AD29" s="48"/>
      <c r="AE29" s="48"/>
      <c r="AI29" s="211"/>
    </row>
    <row r="30" spans="1:35" s="53" customFormat="1" ht="14">
      <c r="A30" s="194"/>
      <c r="T30" s="195"/>
      <c r="V30" s="200"/>
      <c r="Y30" s="48"/>
      <c r="Z30" s="48"/>
      <c r="AA30" s="48"/>
      <c r="AB30" s="48"/>
      <c r="AC30" s="48"/>
      <c r="AD30" s="48"/>
      <c r="AE30" s="48"/>
    </row>
    <row r="31" spans="1:35" s="53" customFormat="1" ht="14">
      <c r="A31" s="209" t="s">
        <v>69</v>
      </c>
      <c r="C31" s="58"/>
      <c r="V31" s="200"/>
      <c r="Y31" s="48"/>
      <c r="Z31" s="48"/>
      <c r="AA31" s="48"/>
      <c r="AB31" s="48"/>
      <c r="AC31" s="48"/>
      <c r="AD31" s="48"/>
      <c r="AE31" s="48"/>
    </row>
    <row r="32" spans="1:35" s="53" customFormat="1" ht="14">
      <c r="A32" s="194"/>
      <c r="D32" s="59" t="s">
        <v>70</v>
      </c>
      <c r="E32" s="812">
        <f>'7. TRAVEL SUMMARY 1'!Y18+'7. TRAVEL SUMMARY 1'!Y30+'7. TRAVEL SUMMARY 1'!Y42+'7. TRAVEL SUMMARY 1'!Y54+'7. TRAVEL SUMMARY 1'!Y66+'7. TRAVEL SUMMARY 1'!Y78+'7. TRAVEL SUMMARY 1'!Y90+'7. TRAVEL SUMMARY 1'!Y102+'7. TRAVEL SUMMARY 1'!Y114+'7. TRAVEL SUMMARY 1'!Y126+'7. TRAVEL SUMMARY 1'!Y138+'7. TRAVEL SUMMARY 1'!Y150+'7. TRAVEL SUMMARY 1'!Y162+'7. TRAVEL SUMMARY 1'!Y174+'7. TRAVEL SUMMARY 1'!Y186+'7. TRAVEL SUMMARY 2'!Y18+'7. TRAVEL SUMMARY 2'!Y30+'7. TRAVEL SUMMARY 2'!Y42+'7. TRAVEL SUMMARY 2'!Y54+'7. TRAVEL SUMMARY 2'!Y66+'7. TRAVEL SUMMARY 2'!Y78+'7. TRAVEL SUMMARY 2'!Y90+'7. TRAVEL SUMMARY 2'!Y102+'7. TRAVEL SUMMARY 2'!Y114+'7. TRAVEL SUMMARY 2'!Y126+'7. TRAVEL SUMMARY 2'!Y138+'7. TRAVEL SUMMARY 2'!Y150+'7. TRAVEL SUMMARY 2'!Y162+'7. TRAVEL SUMMARY 2'!Y174+'7. TRAVEL SUMMARY 2'!Y186</f>
        <v>0</v>
      </c>
      <c r="F32" s="813"/>
      <c r="G32" s="814"/>
      <c r="H32" s="480"/>
      <c r="I32" s="812">
        <f>SUM('7. TRAVEL SUMMARY 1'!Y20+'7. TRAVEL SUMMARY 1'!Y32+'7. TRAVEL SUMMARY 1'!Y44+'7. TRAVEL SUMMARY 1'!Y56+'7. TRAVEL SUMMARY 1'!Y68+'7. TRAVEL SUMMARY 1'!Y80+'7. TRAVEL SUMMARY 1'!Y92+'7. TRAVEL SUMMARY 1'!Y104+'7. TRAVEL SUMMARY 1'!Y116+'7. TRAVEL SUMMARY 1'!Y128+'7. TRAVEL SUMMARY 1'!Y140+'7. TRAVEL SUMMARY 1'!Y152+'7. TRAVEL SUMMARY 1'!Y164+'7. TRAVEL SUMMARY 1'!Y176+'7. TRAVEL SUMMARY 1'!Y188+'7. TRAVEL SUMMARY 2'!Y20+'7. TRAVEL SUMMARY 2'!Y32+'7. TRAVEL SUMMARY 2'!Y44+'7. TRAVEL SUMMARY 2'!Y56+'7. TRAVEL SUMMARY 2'!Y68+'7. TRAVEL SUMMARY 2'!Y80+'7. TRAVEL SUMMARY 2'!Y92+'7. TRAVEL SUMMARY 2'!Y104+'7. TRAVEL SUMMARY 2'!Y116+'7. TRAVEL SUMMARY 2'!Y128+'7. TRAVEL SUMMARY 2'!Y140+'7. TRAVEL SUMMARY 2'!Y152+'7. TRAVEL SUMMARY 2'!Y164+'7. TRAVEL SUMMARY 2'!Y176+'7. TRAVEL SUMMARY 2'!Y188)</f>
        <v>0</v>
      </c>
      <c r="J32" s="813"/>
      <c r="K32" s="814"/>
      <c r="L32" s="198" t="s">
        <v>71</v>
      </c>
      <c r="S32" s="881" t="s">
        <v>72</v>
      </c>
      <c r="T32" s="882"/>
      <c r="U32" s="882"/>
      <c r="V32" s="883"/>
      <c r="Y32" s="48"/>
      <c r="Z32" s="48"/>
      <c r="AA32" s="48"/>
      <c r="AB32" s="48"/>
      <c r="AC32" s="48"/>
      <c r="AD32" s="48"/>
      <c r="AE32" s="48"/>
    </row>
    <row r="33" spans="1:31" s="53" customFormat="1" ht="14">
      <c r="A33" s="194"/>
      <c r="D33" s="196"/>
      <c r="E33" s="481"/>
      <c r="F33" s="481"/>
      <c r="G33" s="482"/>
      <c r="H33" s="482"/>
      <c r="I33" s="481"/>
      <c r="J33" s="481"/>
      <c r="K33" s="482"/>
      <c r="L33" s="199"/>
      <c r="S33" s="884"/>
      <c r="T33" s="885"/>
      <c r="U33" s="885"/>
      <c r="V33" s="886"/>
      <c r="Y33" s="48"/>
      <c r="Z33" s="48"/>
      <c r="AA33" s="48"/>
      <c r="AB33" s="48"/>
      <c r="AC33" s="48"/>
      <c r="AD33" s="48"/>
      <c r="AE33" s="48"/>
    </row>
    <row r="34" spans="1:31" s="53" customFormat="1" ht="14">
      <c r="A34" s="194"/>
      <c r="D34" s="59" t="s">
        <v>73</v>
      </c>
      <c r="E34" s="812" cm="1">
        <f t="array" ref="E34">SUM('7. TRAVEL SUMMARY 1'!Y13:Y17+'7. TRAVEL SUMMARY 1'!Y25:Y29+'7. TRAVEL SUMMARY 1'!Y37:Y41+'7. TRAVEL SUMMARY 1'!Y49:Y53+'7. TRAVEL SUMMARY 1'!Y61:Y65+'7. TRAVEL SUMMARY 1'!Y73:Y77+'7. TRAVEL SUMMARY 1'!Y85:Y89+'7. TRAVEL SUMMARY 1'!Y97:Y101+'7. TRAVEL SUMMARY 1'!Y109:Y113+'7. TRAVEL SUMMARY 1'!Y121:Y125+'7. TRAVEL SUMMARY 1'!Y133:Y137+'7. TRAVEL SUMMARY 1'!Y145:Y149+'7. TRAVEL SUMMARY 1'!Y157:Y161+'7. TRAVEL SUMMARY 1'!Y169:Y173+'7. TRAVEL SUMMARY 1'!Y181:Y185+'7. TRAVEL SUMMARY 2'!Y13:Y17+'7. TRAVEL SUMMARY 2'!Y25:Y29+'7. TRAVEL SUMMARY 2'!Y37:Y41+'7. TRAVEL SUMMARY 2'!Y49:Y53+'7. TRAVEL SUMMARY 2'!Y61:Y65+'7. TRAVEL SUMMARY 2'!Y73:Y77+'7. TRAVEL SUMMARY 2'!Y85:Y89+'7. TRAVEL SUMMARY 2'!Y97:Y101+'7. TRAVEL SUMMARY 2'!Y109:Y113+'7. TRAVEL SUMMARY 2'!Y121:Y125+'7. TRAVEL SUMMARY 2'!Y133:Y137+'7. TRAVEL SUMMARY 2'!Y145:Y149+'7. TRAVEL SUMMARY 2'!Y157:Y161+'7. TRAVEL SUMMARY 2'!Y169:Y173+'7. TRAVEL SUMMARY 2'!Y181:Y185)</f>
        <v>0</v>
      </c>
      <c r="F34" s="813"/>
      <c r="G34" s="814"/>
      <c r="H34" s="480"/>
      <c r="I34" s="812">
        <f>SUM('7. TRAVEL SUMMARY 1'!Y22+'7. TRAVEL SUMMARY 1'!Y34+'7. TRAVEL SUMMARY 1'!Y46+'7. TRAVEL SUMMARY 1'!Y58+'7. TRAVEL SUMMARY 1'!Y70+'7. TRAVEL SUMMARY 1'!Y82+'7. TRAVEL SUMMARY 1'!Y94+'7. TRAVEL SUMMARY 1'!Y106+'7. TRAVEL SUMMARY 1'!Y118+'7. TRAVEL SUMMARY 1'!Y130+'7. TRAVEL SUMMARY 1'!Y142+'7. TRAVEL SUMMARY 1'!Y154+'7. TRAVEL SUMMARY 1'!Y166+'7. TRAVEL SUMMARY 1'!Y178+'7. TRAVEL SUMMARY 1'!Y190+'7. TRAVEL SUMMARY 2'!Y22+'7. TRAVEL SUMMARY 2'!Y34+'7. TRAVEL SUMMARY 2'!Y46+'7. TRAVEL SUMMARY 2'!Y58+'7. TRAVEL SUMMARY 2'!Y70+'7. TRAVEL SUMMARY 2'!Y82+'7. TRAVEL SUMMARY 2'!Y94+'7. TRAVEL SUMMARY 2'!Y106+'7. TRAVEL SUMMARY 2'!Y118+'7. TRAVEL SUMMARY 2'!Y130+'7. TRAVEL SUMMARY 2'!Y142+'7. TRAVEL SUMMARY 2'!Y154+'7. TRAVEL SUMMARY 2'!Y166+'7. TRAVEL SUMMARY 2'!Y178+'7. TRAVEL SUMMARY 2'!Y190)</f>
        <v>0</v>
      </c>
      <c r="J34" s="813"/>
      <c r="K34" s="814"/>
      <c r="L34" s="198" t="s">
        <v>74</v>
      </c>
      <c r="S34" s="887"/>
      <c r="T34" s="888"/>
      <c r="U34" s="888"/>
      <c r="V34" s="889"/>
      <c r="Y34" s="48"/>
      <c r="Z34" s="48"/>
      <c r="AA34" s="48"/>
      <c r="AB34" s="48"/>
      <c r="AC34" s="48"/>
      <c r="AD34" s="48"/>
      <c r="AE34" s="48"/>
    </row>
    <row r="35" spans="1:31" s="53" customFormat="1" ht="14">
      <c r="A35" s="194"/>
      <c r="J35" s="195"/>
      <c r="K35" s="195"/>
      <c r="V35" s="200"/>
      <c r="Y35" s="48"/>
      <c r="Z35" s="48"/>
      <c r="AA35" s="48"/>
      <c r="AB35" s="48"/>
      <c r="AC35" s="48"/>
      <c r="AD35" s="48"/>
      <c r="AE35" s="48"/>
    </row>
    <row r="36" spans="1:31" s="53" customFormat="1" ht="14">
      <c r="A36" s="193"/>
      <c r="B36" s="58"/>
      <c r="C36" s="58"/>
      <c r="E36" s="58"/>
      <c r="Q36" s="196" t="s">
        <v>75</v>
      </c>
      <c r="R36" s="197" t="s">
        <v>68</v>
      </c>
      <c r="S36" s="876">
        <f>SUM(E32+E34+I32+I34)</f>
        <v>0</v>
      </c>
      <c r="T36" s="877"/>
      <c r="U36" s="877"/>
      <c r="V36" s="878"/>
      <c r="Y36" s="48"/>
      <c r="Z36" s="48"/>
      <c r="AA36" s="48"/>
      <c r="AB36" s="48"/>
      <c r="AC36" s="48"/>
      <c r="AD36" s="48"/>
      <c r="AE36" s="48"/>
    </row>
    <row r="37" spans="1:31" s="53" customFormat="1" ht="14">
      <c r="A37" s="194"/>
      <c r="S37" s="196"/>
      <c r="T37" s="58"/>
      <c r="U37" s="58"/>
      <c r="V37" s="483"/>
      <c r="Y37" s="48"/>
      <c r="Z37" s="48"/>
      <c r="AA37" s="48"/>
      <c r="AB37" s="48"/>
      <c r="AC37" s="48"/>
      <c r="AD37" s="48"/>
      <c r="AE37" s="48"/>
    </row>
    <row r="38" spans="1:31" s="53" customFormat="1" ht="14">
      <c r="A38" s="194"/>
      <c r="D38" s="58"/>
      <c r="E38" s="58"/>
      <c r="Q38" s="196" t="s">
        <v>76</v>
      </c>
      <c r="R38" s="197" t="s">
        <v>68</v>
      </c>
      <c r="S38" s="876">
        <f>'8. EQUIPMENT'!$Y$26+'EQUIPMENT 2'!Y26</f>
        <v>0</v>
      </c>
      <c r="T38" s="877"/>
      <c r="U38" s="877"/>
      <c r="V38" s="878"/>
      <c r="Y38" s="56"/>
      <c r="Z38" s="56"/>
      <c r="AA38" s="56"/>
      <c r="AB38" s="56"/>
      <c r="AC38" s="56"/>
      <c r="AD38" s="56"/>
      <c r="AE38" s="56"/>
    </row>
    <row r="39" spans="1:31" s="53" customFormat="1" ht="14.5" customHeight="1">
      <c r="D39" s="58"/>
      <c r="E39" s="58"/>
      <c r="Q39" s="196"/>
      <c r="S39" s="196"/>
      <c r="T39" s="58"/>
      <c r="U39" s="58"/>
      <c r="V39" s="483"/>
      <c r="Y39" s="856"/>
      <c r="Z39" s="856"/>
      <c r="AA39" s="856"/>
      <c r="AB39" s="856"/>
      <c r="AC39" s="856"/>
      <c r="AD39" s="856"/>
      <c r="AE39" s="856"/>
    </row>
    <row r="40" spans="1:31" s="53" customFormat="1" ht="14">
      <c r="A40" s="913" t="s">
        <v>77</v>
      </c>
      <c r="C40" s="915"/>
      <c r="D40" s="916"/>
      <c r="E40" s="916"/>
      <c r="F40" s="916"/>
      <c r="G40" s="916"/>
      <c r="H40" s="916"/>
      <c r="I40" s="916"/>
      <c r="J40" s="917"/>
      <c r="Q40" s="196" t="s">
        <v>78</v>
      </c>
      <c r="R40" s="197" t="s">
        <v>68</v>
      </c>
      <c r="S40" s="876">
        <f>'9. MATERIALS'!G31+'MATERIALS 2'!G31+'MATERIALS 3'!G31</f>
        <v>0</v>
      </c>
      <c r="T40" s="877"/>
      <c r="U40" s="877"/>
      <c r="V40" s="878"/>
      <c r="Y40" s="856"/>
      <c r="Z40" s="856"/>
      <c r="AA40" s="856"/>
      <c r="AB40" s="856"/>
      <c r="AC40" s="856"/>
      <c r="AD40" s="856"/>
      <c r="AE40" s="856"/>
    </row>
    <row r="41" spans="1:31" s="53" customFormat="1" ht="14">
      <c r="A41" s="914"/>
      <c r="C41" s="918"/>
      <c r="D41" s="919"/>
      <c r="E41" s="919"/>
      <c r="F41" s="919"/>
      <c r="G41" s="919"/>
      <c r="H41" s="919"/>
      <c r="I41" s="919"/>
      <c r="J41" s="920"/>
      <c r="Q41" s="196"/>
      <c r="S41" s="196"/>
      <c r="T41" s="58"/>
      <c r="U41" s="58"/>
      <c r="V41" s="483"/>
      <c r="Y41" s="856"/>
      <c r="Z41" s="856"/>
      <c r="AA41" s="856"/>
      <c r="AB41" s="856"/>
      <c r="AC41" s="856"/>
      <c r="AD41" s="856"/>
      <c r="AE41" s="856"/>
    </row>
    <row r="42" spans="1:31" s="53" customFormat="1" ht="14.15" customHeight="1">
      <c r="A42" s="914"/>
      <c r="C42" s="918"/>
      <c r="D42" s="919"/>
      <c r="E42" s="919"/>
      <c r="F42" s="919"/>
      <c r="G42" s="919"/>
      <c r="H42" s="919"/>
      <c r="I42" s="919"/>
      <c r="J42" s="920"/>
      <c r="Q42" s="196" t="s">
        <v>79</v>
      </c>
      <c r="R42" s="197" t="s">
        <v>68</v>
      </c>
      <c r="S42" s="876">
        <f>+'11. CONTRACT WORK'!E24</f>
        <v>0</v>
      </c>
      <c r="T42" s="877"/>
      <c r="U42" s="877"/>
      <c r="V42" s="878"/>
      <c r="Y42" s="56"/>
      <c r="Z42" s="56"/>
      <c r="AA42" s="56"/>
      <c r="AB42" s="56"/>
      <c r="AC42" s="56"/>
      <c r="AD42" s="56"/>
      <c r="AE42" s="56"/>
    </row>
    <row r="43" spans="1:31" s="53" customFormat="1" ht="15.5">
      <c r="A43" s="914"/>
      <c r="C43" s="918"/>
      <c r="D43" s="919"/>
      <c r="E43" s="919"/>
      <c r="F43" s="919"/>
      <c r="G43" s="919"/>
      <c r="H43" s="919"/>
      <c r="I43" s="919"/>
      <c r="J43" s="920"/>
      <c r="Q43" s="196"/>
      <c r="S43" s="196"/>
      <c r="T43" s="58"/>
      <c r="U43" s="58"/>
      <c r="V43" s="483"/>
      <c r="Y43" s="57"/>
      <c r="Z43" s="57"/>
      <c r="AA43" s="57"/>
      <c r="AB43" s="57"/>
      <c r="AC43" s="57"/>
      <c r="AD43" s="57"/>
      <c r="AE43" s="57"/>
    </row>
    <row r="44" spans="1:31" s="53" customFormat="1" ht="15.5">
      <c r="A44" s="914"/>
      <c r="C44" s="918"/>
      <c r="D44" s="919"/>
      <c r="E44" s="919"/>
      <c r="F44" s="919"/>
      <c r="G44" s="919"/>
      <c r="H44" s="919"/>
      <c r="I44" s="919"/>
      <c r="J44" s="920"/>
      <c r="L44" s="196"/>
      <c r="M44" s="196"/>
      <c r="N44" s="196"/>
      <c r="P44" s="196"/>
      <c r="Q44" s="196" t="s">
        <v>80</v>
      </c>
      <c r="R44" s="197" t="s">
        <v>68</v>
      </c>
      <c r="S44" s="876">
        <f>'10. RENTAL'!$F$34</f>
        <v>0</v>
      </c>
      <c r="T44" s="877"/>
      <c r="U44" s="877"/>
      <c r="V44" s="878"/>
      <c r="Y44" s="57"/>
      <c r="Z44" s="57"/>
      <c r="AA44" s="57"/>
      <c r="AB44" s="57"/>
      <c r="AC44" s="57"/>
      <c r="AD44" s="57"/>
      <c r="AE44" s="57"/>
    </row>
    <row r="45" spans="1:31" s="53" customFormat="1" ht="15.5">
      <c r="A45" s="914"/>
      <c r="C45" s="918"/>
      <c r="D45" s="919"/>
      <c r="E45" s="919"/>
      <c r="F45" s="919"/>
      <c r="G45" s="919"/>
      <c r="H45" s="919"/>
      <c r="I45" s="919"/>
      <c r="J45" s="920"/>
      <c r="Q45" s="196"/>
      <c r="S45" s="196"/>
      <c r="T45" s="58"/>
      <c r="U45" s="58"/>
      <c r="V45" s="483"/>
      <c r="Z45" s="50"/>
      <c r="AA45" s="50"/>
      <c r="AB45" s="50"/>
      <c r="AC45" s="50"/>
      <c r="AD45" s="50"/>
      <c r="AE45" s="50"/>
    </row>
    <row r="46" spans="1:31" s="53" customFormat="1" ht="14">
      <c r="A46" s="914"/>
      <c r="B46" s="501"/>
      <c r="C46" s="918"/>
      <c r="D46" s="919"/>
      <c r="E46" s="919"/>
      <c r="F46" s="919"/>
      <c r="G46" s="919"/>
      <c r="H46" s="919"/>
      <c r="I46" s="919"/>
      <c r="J46" s="920"/>
      <c r="L46" s="502"/>
      <c r="M46" s="502"/>
      <c r="N46" s="875" t="s">
        <v>81</v>
      </c>
      <c r="O46" s="825"/>
      <c r="P46" s="825"/>
      <c r="Q46" s="825"/>
      <c r="R46" s="197" t="s">
        <v>68</v>
      </c>
      <c r="S46" s="876">
        <f>'11. CONTRACT WORK'!F10</f>
        <v>0</v>
      </c>
      <c r="T46" s="877"/>
      <c r="U46" s="877"/>
      <c r="V46" s="878"/>
      <c r="Y46" s="866" t="s">
        <v>82</v>
      </c>
      <c r="Z46" s="867"/>
      <c r="AA46" s="867"/>
      <c r="AB46" s="867"/>
      <c r="AC46" s="867"/>
      <c r="AD46" s="867"/>
      <c r="AE46" s="868"/>
    </row>
    <row r="47" spans="1:31" s="53" customFormat="1" ht="14">
      <c r="A47" s="914"/>
      <c r="C47" s="918"/>
      <c r="D47" s="919"/>
      <c r="E47" s="919"/>
      <c r="F47" s="919"/>
      <c r="G47" s="919"/>
      <c r="H47" s="919"/>
      <c r="I47" s="919"/>
      <c r="J47" s="920"/>
      <c r="Q47" s="195"/>
      <c r="V47" s="200"/>
      <c r="Y47" s="869"/>
      <c r="Z47" s="870"/>
      <c r="AA47" s="870"/>
      <c r="AB47" s="870"/>
      <c r="AC47" s="870"/>
      <c r="AD47" s="870"/>
      <c r="AE47" s="871"/>
    </row>
    <row r="48" spans="1:31" s="53" customFormat="1" ht="14">
      <c r="A48" s="914"/>
      <c r="C48" s="921"/>
      <c r="D48" s="922"/>
      <c r="E48" s="922"/>
      <c r="F48" s="922"/>
      <c r="G48" s="922"/>
      <c r="H48" s="922"/>
      <c r="I48" s="922"/>
      <c r="J48" s="923"/>
      <c r="Q48" s="196" t="s">
        <v>83</v>
      </c>
      <c r="R48" s="197" t="s">
        <v>68</v>
      </c>
      <c r="S48" s="876">
        <f>SUM(S29,S36,S38,S40,S42,S44,S46)</f>
        <v>0</v>
      </c>
      <c r="T48" s="877"/>
      <c r="U48" s="877"/>
      <c r="V48" s="878"/>
      <c r="Y48" s="869"/>
      <c r="Z48" s="870"/>
      <c r="AA48" s="870"/>
      <c r="AB48" s="870"/>
      <c r="AC48" s="870"/>
      <c r="AD48" s="870"/>
      <c r="AE48" s="871"/>
    </row>
    <row r="49" spans="1:31" s="53" customFormat="1" ht="14">
      <c r="A49" s="491"/>
      <c r="B49" s="492"/>
      <c r="C49" s="492"/>
      <c r="D49" s="492"/>
      <c r="E49" s="492"/>
      <c r="F49" s="492"/>
      <c r="G49" s="492"/>
      <c r="H49" s="492"/>
      <c r="I49" s="492"/>
      <c r="J49" s="492"/>
      <c r="K49" s="492"/>
      <c r="L49" s="492"/>
      <c r="M49" s="492"/>
      <c r="N49" s="492"/>
      <c r="O49" s="492"/>
      <c r="P49" s="492"/>
      <c r="Q49" s="492"/>
      <c r="R49" s="492"/>
      <c r="S49" s="492"/>
      <c r="T49" s="492"/>
      <c r="U49" s="492"/>
      <c r="V49" s="493"/>
      <c r="Y49" s="869"/>
      <c r="Z49" s="870"/>
      <c r="AA49" s="870"/>
      <c r="AB49" s="870"/>
      <c r="AC49" s="870"/>
      <c r="AD49" s="870"/>
      <c r="AE49" s="871"/>
    </row>
    <row r="50" spans="1:31" s="53" customFormat="1" ht="14">
      <c r="A50" s="926" t="s">
        <v>84</v>
      </c>
      <c r="B50" s="926"/>
      <c r="C50" s="926"/>
      <c r="D50" s="926"/>
      <c r="E50" s="926"/>
      <c r="F50" s="926"/>
      <c r="G50" s="926"/>
      <c r="H50" s="926"/>
      <c r="I50" s="926"/>
      <c r="J50" s="926"/>
      <c r="K50" s="926"/>
      <c r="L50" s="926"/>
      <c r="M50" s="926"/>
      <c r="N50" s="926"/>
      <c r="O50" s="926"/>
      <c r="P50" s="926"/>
      <c r="Q50" s="926"/>
      <c r="R50" s="926"/>
      <c r="S50" s="926"/>
      <c r="T50" s="926"/>
      <c r="U50" s="926"/>
      <c r="V50" s="926"/>
      <c r="Y50" s="869"/>
      <c r="Z50" s="870"/>
      <c r="AA50" s="870"/>
      <c r="AB50" s="870"/>
      <c r="AC50" s="870"/>
      <c r="AD50" s="870"/>
      <c r="AE50" s="871"/>
    </row>
    <row r="51" spans="1:31" s="53" customFormat="1" ht="22.5" customHeight="1">
      <c r="A51" s="890"/>
      <c r="B51" s="891"/>
      <c r="C51" s="891"/>
      <c r="D51" s="891"/>
      <c r="E51" s="891"/>
      <c r="F51" s="891"/>
      <c r="G51" s="891"/>
      <c r="H51" s="891"/>
      <c r="I51" s="891"/>
      <c r="J51" s="891"/>
      <c r="K51" s="891"/>
      <c r="L51" s="891"/>
      <c r="M51" s="891"/>
      <c r="N51" s="891"/>
      <c r="O51" s="891"/>
      <c r="P51" s="891"/>
      <c r="Q51" s="891"/>
      <c r="R51" s="891"/>
      <c r="S51" s="891"/>
      <c r="T51" s="891"/>
      <c r="U51" s="891"/>
      <c r="V51" s="892"/>
      <c r="Y51" s="872"/>
      <c r="Z51" s="873"/>
      <c r="AA51" s="873"/>
      <c r="AB51" s="873"/>
      <c r="AC51" s="873"/>
      <c r="AD51" s="873"/>
      <c r="AE51" s="874"/>
    </row>
    <row r="52" spans="1:31" s="53" customFormat="1" ht="22.5" customHeight="1">
      <c r="A52" s="893"/>
      <c r="B52" s="894"/>
      <c r="C52" s="894"/>
      <c r="D52" s="894"/>
      <c r="E52" s="894"/>
      <c r="F52" s="894"/>
      <c r="G52" s="894"/>
      <c r="H52" s="894"/>
      <c r="I52" s="894"/>
      <c r="J52" s="894"/>
      <c r="K52" s="894"/>
      <c r="L52" s="894"/>
      <c r="M52" s="894"/>
      <c r="N52" s="894"/>
      <c r="O52" s="894"/>
      <c r="P52" s="894"/>
      <c r="Q52" s="894"/>
      <c r="R52" s="894"/>
      <c r="S52" s="894"/>
      <c r="T52" s="894"/>
      <c r="U52" s="894"/>
      <c r="V52" s="895"/>
    </row>
    <row r="53" spans="1:31" ht="21" customHeight="1">
      <c r="A53" s="910" t="s">
        <v>53</v>
      </c>
      <c r="B53" s="911"/>
      <c r="C53" s="911"/>
      <c r="D53" s="911"/>
      <c r="E53" s="911"/>
      <c r="F53" s="911"/>
      <c r="G53" s="911"/>
      <c r="H53" s="911"/>
      <c r="I53" s="911"/>
      <c r="J53" s="911"/>
      <c r="K53" s="911"/>
      <c r="L53" s="911"/>
      <c r="M53" s="911"/>
      <c r="N53" s="911"/>
      <c r="O53" s="911"/>
      <c r="P53" s="911"/>
      <c r="Q53" s="911"/>
      <c r="R53" s="911"/>
      <c r="S53" s="911"/>
      <c r="T53" s="911"/>
      <c r="U53" s="911"/>
      <c r="V53" s="912"/>
      <c r="W53" s="345"/>
      <c r="Y53" s="857" t="s">
        <v>85</v>
      </c>
      <c r="Z53" s="858"/>
      <c r="AA53" s="858"/>
      <c r="AB53" s="858"/>
      <c r="AC53" s="858"/>
      <c r="AD53" s="858"/>
      <c r="AE53" s="859"/>
    </row>
    <row r="54" spans="1:31" ht="29.5" customHeight="1">
      <c r="A54" s="565" t="s">
        <v>86</v>
      </c>
      <c r="B54" s="896"/>
      <c r="C54" s="896"/>
      <c r="D54" s="896"/>
      <c r="E54" s="896"/>
      <c r="F54" s="896"/>
      <c r="G54" s="896"/>
      <c r="H54" s="896"/>
      <c r="I54" s="896"/>
      <c r="J54" s="896"/>
      <c r="K54" s="896"/>
      <c r="L54" s="896"/>
      <c r="M54" s="896"/>
      <c r="N54" s="896"/>
      <c r="O54" s="896"/>
      <c r="P54" s="896"/>
      <c r="Q54" s="896"/>
      <c r="R54" s="896"/>
      <c r="S54" s="896"/>
      <c r="T54" s="896"/>
      <c r="U54" s="896"/>
      <c r="V54" s="897"/>
      <c r="W54" s="56"/>
      <c r="Y54" s="860"/>
      <c r="Z54" s="861"/>
      <c r="AA54" s="861"/>
      <c r="AB54" s="861"/>
      <c r="AC54" s="861"/>
      <c r="AD54" s="861"/>
      <c r="AE54" s="862"/>
    </row>
    <row r="55" spans="1:31" ht="12.75" customHeight="1">
      <c r="A55" s="563" t="s">
        <v>54</v>
      </c>
      <c r="B55" s="924">
        <f>'1. BASIC INFO &amp; START PAGE'!R16</f>
        <v>0</v>
      </c>
      <c r="C55" s="924"/>
      <c r="D55" s="924"/>
      <c r="E55" s="924"/>
      <c r="F55" s="924"/>
      <c r="G55" s="924"/>
      <c r="H55" s="924"/>
      <c r="I55" s="924"/>
      <c r="J55" s="924"/>
      <c r="K55" s="924"/>
      <c r="L55" s="925"/>
      <c r="M55" s="504"/>
      <c r="N55" s="494" t="s">
        <v>55</v>
      </c>
      <c r="O55" s="494"/>
      <c r="P55" s="879">
        <f>'1. BASIC INFO &amp; START PAGE'!AB16</f>
        <v>46184</v>
      </c>
      <c r="Q55" s="879"/>
      <c r="R55" s="879"/>
      <c r="S55" s="879"/>
      <c r="T55" s="879"/>
      <c r="U55" s="879"/>
      <c r="V55" s="880"/>
      <c r="Y55" s="860"/>
      <c r="Z55" s="861"/>
      <c r="AA55" s="861"/>
      <c r="AB55" s="861"/>
      <c r="AC55" s="861"/>
      <c r="AD55" s="861"/>
      <c r="AE55" s="862"/>
    </row>
    <row r="56" spans="1:31" ht="12.75" customHeight="1">
      <c r="A56" s="564" t="s">
        <v>56</v>
      </c>
      <c r="B56" s="503"/>
      <c r="C56" s="896"/>
      <c r="D56" s="896"/>
      <c r="E56" s="896"/>
      <c r="F56" s="896"/>
      <c r="G56" s="896"/>
      <c r="H56" s="896"/>
      <c r="I56" s="896"/>
      <c r="J56" s="896"/>
      <c r="K56" s="896"/>
      <c r="L56" s="906" t="s">
        <v>57</v>
      </c>
      <c r="M56" s="907"/>
      <c r="N56" s="907"/>
      <c r="O56" s="908"/>
      <c r="P56" s="896"/>
      <c r="Q56" s="896"/>
      <c r="R56" s="896"/>
      <c r="S56" s="896"/>
      <c r="T56" s="896"/>
      <c r="U56" s="896"/>
      <c r="V56" s="897"/>
      <c r="Y56" s="860"/>
      <c r="Z56" s="861"/>
      <c r="AA56" s="861"/>
      <c r="AB56" s="861"/>
      <c r="AC56" s="861"/>
      <c r="AD56" s="861"/>
      <c r="AE56" s="862"/>
    </row>
    <row r="57" spans="1:31" ht="12.75" customHeight="1">
      <c r="A57" s="898" t="s">
        <v>87</v>
      </c>
      <c r="B57" s="899"/>
      <c r="C57" s="899"/>
      <c r="D57" s="899"/>
      <c r="E57" s="899"/>
      <c r="F57" s="899"/>
      <c r="G57" s="899"/>
      <c r="H57" s="899"/>
      <c r="I57" s="899"/>
      <c r="J57" s="899"/>
      <c r="K57" s="899"/>
      <c r="L57" s="900"/>
      <c r="M57" s="900"/>
      <c r="N57" s="900"/>
      <c r="O57" s="900"/>
      <c r="P57" s="899"/>
      <c r="Q57" s="899"/>
      <c r="R57" s="899"/>
      <c r="S57" s="899"/>
      <c r="T57" s="899"/>
      <c r="U57" s="899"/>
      <c r="V57" s="901"/>
      <c r="Y57" s="860"/>
      <c r="Z57" s="861"/>
      <c r="AA57" s="861"/>
      <c r="AB57" s="861"/>
      <c r="AC57" s="861"/>
      <c r="AD57" s="861"/>
      <c r="AE57" s="862"/>
    </row>
    <row r="58" spans="1:31" ht="15.65" customHeight="1">
      <c r="A58" s="898"/>
      <c r="B58" s="900"/>
      <c r="C58" s="900"/>
      <c r="D58" s="900"/>
      <c r="E58" s="900"/>
      <c r="F58" s="900"/>
      <c r="G58" s="900"/>
      <c r="H58" s="900"/>
      <c r="I58" s="900"/>
      <c r="J58" s="900"/>
      <c r="K58" s="900"/>
      <c r="L58" s="900"/>
      <c r="M58" s="900"/>
      <c r="N58" s="900"/>
      <c r="O58" s="900"/>
      <c r="P58" s="900"/>
      <c r="Q58" s="900"/>
      <c r="R58" s="900"/>
      <c r="S58" s="900"/>
      <c r="T58" s="900"/>
      <c r="U58" s="900"/>
      <c r="V58" s="902"/>
      <c r="Y58" s="860"/>
      <c r="Z58" s="861"/>
      <c r="AA58" s="861"/>
      <c r="AB58" s="861"/>
      <c r="AC58" s="861"/>
      <c r="AD58" s="861"/>
      <c r="AE58" s="862"/>
    </row>
    <row r="59" spans="1:31" ht="35.15" customHeight="1">
      <c r="A59" s="903"/>
      <c r="B59" s="904"/>
      <c r="C59" s="904"/>
      <c r="D59" s="904"/>
      <c r="E59" s="904"/>
      <c r="F59" s="904"/>
      <c r="G59" s="904"/>
      <c r="H59" s="904"/>
      <c r="I59" s="904"/>
      <c r="J59" s="904"/>
      <c r="K59" s="904"/>
      <c r="L59" s="904"/>
      <c r="M59" s="904"/>
      <c r="N59" s="904"/>
      <c r="O59" s="904"/>
      <c r="P59" s="904"/>
      <c r="Q59" s="904"/>
      <c r="R59" s="904"/>
      <c r="S59" s="904"/>
      <c r="T59" s="904"/>
      <c r="U59" s="904"/>
      <c r="V59" s="905"/>
      <c r="Y59" s="860"/>
      <c r="Z59" s="861"/>
      <c r="AA59" s="861"/>
      <c r="AB59" s="861"/>
      <c r="AC59" s="861"/>
      <c r="AD59" s="861"/>
      <c r="AE59" s="862"/>
    </row>
    <row r="60" spans="1:31" ht="13" customHeight="1">
      <c r="A60" s="60"/>
      <c r="Y60" s="860"/>
      <c r="Z60" s="861"/>
      <c r="AA60" s="861"/>
      <c r="AB60" s="861"/>
      <c r="AC60" s="861"/>
      <c r="AD60" s="861"/>
      <c r="AE60" s="862"/>
    </row>
    <row r="61" spans="1:31" ht="15.65" customHeight="1">
      <c r="P61" s="909" t="s">
        <v>327</v>
      </c>
      <c r="Q61" s="909"/>
      <c r="R61" s="909"/>
      <c r="S61" s="909"/>
      <c r="T61" s="909"/>
      <c r="U61" s="909"/>
      <c r="V61" s="909"/>
      <c r="W61" s="909"/>
      <c r="X61" s="909"/>
      <c r="Y61" s="863"/>
      <c r="Z61" s="864"/>
      <c r="AA61" s="864"/>
      <c r="AB61" s="864"/>
      <c r="AC61" s="864"/>
      <c r="AD61" s="864"/>
      <c r="AE61" s="865"/>
    </row>
    <row r="62" spans="1:31" ht="12.75" customHeight="1">
      <c r="P62" s="909"/>
      <c r="Q62" s="909"/>
      <c r="R62" s="909"/>
      <c r="S62" s="909"/>
      <c r="T62" s="909"/>
      <c r="U62" s="909"/>
      <c r="V62" s="909"/>
      <c r="W62" s="909"/>
      <c r="X62" s="909"/>
    </row>
    <row r="63" spans="1:31" ht="12.75" customHeight="1">
      <c r="P63" s="909"/>
      <c r="Q63" s="909"/>
      <c r="R63" s="909"/>
      <c r="S63" s="909"/>
      <c r="T63" s="909"/>
      <c r="U63" s="909"/>
      <c r="V63" s="909"/>
      <c r="W63" s="909"/>
      <c r="X63" s="909"/>
    </row>
    <row r="64" spans="1:31" ht="12.75" customHeight="1"/>
    <row r="65" ht="12.75" customHeight="1"/>
    <row r="66" ht="12.75" customHeight="1"/>
    <row r="67" ht="12.75" customHeight="1"/>
    <row r="71" ht="12.75" customHeight="1"/>
    <row r="72" ht="12.75" customHeight="1"/>
    <row r="73" ht="12.75" customHeight="1"/>
    <row r="74" ht="12.75" customHeight="1"/>
    <row r="75" ht="12.75" customHeight="1"/>
  </sheetData>
  <sheetProtection algorithmName="SHA-512" hashValue="EDLJ7lZkzL97ka8KcL0QvYp25CrgEsN+uXj1PPW0Hpz1WN4ibsp+Gq6bmtn8zKlLBpj0B0ep7D2RqQ5VWS29Dw==" saltValue="lyEt7LUx9e7kx2DbVr2+3g==" spinCount="100000" sheet="1" selectLockedCells="1"/>
  <protectedRanges>
    <protectedRange sqref="G8:V15" name="Range1"/>
    <protectedRange sqref="B16:M16" name="Range2"/>
    <protectedRange sqref="B17:I17" name="Range3"/>
    <protectedRange sqref="O17:V17" name="Range4"/>
    <protectedRange sqref="Q18:V18" name="Range5"/>
    <protectedRange sqref="C40:J48" name="Range6"/>
    <protectedRange sqref="A51:V52" name="Range7"/>
    <protectedRange sqref="B54:V54" name="Range8"/>
    <protectedRange sqref="C56:K56" name="Range9"/>
    <protectedRange sqref="P56:V56" name="Range10"/>
  </protectedRanges>
  <mergeCells count="79">
    <mergeCell ref="P61:X63"/>
    <mergeCell ref="E32:G32"/>
    <mergeCell ref="A53:V53"/>
    <mergeCell ref="A40:A48"/>
    <mergeCell ref="C40:J48"/>
    <mergeCell ref="E34:G34"/>
    <mergeCell ref="I34:K34"/>
    <mergeCell ref="I32:K32"/>
    <mergeCell ref="S36:V36"/>
    <mergeCell ref="S38:V38"/>
    <mergeCell ref="B55:L55"/>
    <mergeCell ref="A50:V50"/>
    <mergeCell ref="S48:V48"/>
    <mergeCell ref="S44:V44"/>
    <mergeCell ref="S40:V40"/>
    <mergeCell ref="Y39:AE41"/>
    <mergeCell ref="U18:V18"/>
    <mergeCell ref="Y53:AE61"/>
    <mergeCell ref="Y46:AE51"/>
    <mergeCell ref="N46:Q46"/>
    <mergeCell ref="S46:V46"/>
    <mergeCell ref="P55:V55"/>
    <mergeCell ref="S42:V42"/>
    <mergeCell ref="S32:V34"/>
    <mergeCell ref="S29:V29"/>
    <mergeCell ref="A51:V52"/>
    <mergeCell ref="B54:V54"/>
    <mergeCell ref="A57:V59"/>
    <mergeCell ref="C56:K56"/>
    <mergeCell ref="L56:O56"/>
    <mergeCell ref="P56:V56"/>
    <mergeCell ref="E26:G26"/>
    <mergeCell ref="M26:O26"/>
    <mergeCell ref="E24:G24"/>
    <mergeCell ref="I24:K24"/>
    <mergeCell ref="G12:V12"/>
    <mergeCell ref="G13:V13"/>
    <mergeCell ref="A19:V20"/>
    <mergeCell ref="R18:S18"/>
    <mergeCell ref="A14:F15"/>
    <mergeCell ref="B17:I17"/>
    <mergeCell ref="J17:N17"/>
    <mergeCell ref="I26:K26"/>
    <mergeCell ref="A18:P18"/>
    <mergeCell ref="C12:F12"/>
    <mergeCell ref="O17:V17"/>
    <mergeCell ref="B16:L16"/>
    <mergeCell ref="Y4:AE6"/>
    <mergeCell ref="G8:V8"/>
    <mergeCell ref="M24:O24"/>
    <mergeCell ref="M22:O22"/>
    <mergeCell ref="A4:A5"/>
    <mergeCell ref="B4:J5"/>
    <mergeCell ref="D6:F6"/>
    <mergeCell ref="H6:J6"/>
    <mergeCell ref="K6:N6"/>
    <mergeCell ref="G9:V9"/>
    <mergeCell ref="C11:F11"/>
    <mergeCell ref="B7:V7"/>
    <mergeCell ref="G10:V10"/>
    <mergeCell ref="B6:C6"/>
    <mergeCell ref="B10:F10"/>
    <mergeCell ref="G14:V15"/>
    <mergeCell ref="Y8:AE9"/>
    <mergeCell ref="A1:V1"/>
    <mergeCell ref="I22:K22"/>
    <mergeCell ref="A11:B13"/>
    <mergeCell ref="E22:G22"/>
    <mergeCell ref="A2:V2"/>
    <mergeCell ref="K4:N4"/>
    <mergeCell ref="K5:N5"/>
    <mergeCell ref="O4:V4"/>
    <mergeCell ref="O5:V5"/>
    <mergeCell ref="B8:F8"/>
    <mergeCell ref="B9:F9"/>
    <mergeCell ref="O6:V6"/>
    <mergeCell ref="C13:F13"/>
    <mergeCell ref="P16:V16"/>
    <mergeCell ref="G11:V11"/>
  </mergeCells>
  <phoneticPr fontId="12" type="noConversion"/>
  <printOptions horizontalCentered="1"/>
  <pageMargins left="0.19" right="0.12" top="0.28000000000000003" bottom="0.6" header="0.5" footer="0.26"/>
  <pageSetup scale="70" orientation="portrait" r:id="rId1"/>
  <headerFooter alignWithMargins="0">
    <oddFooter>&amp;L&amp;D</oddFooter>
  </headerFooter>
  <ignoredErrors>
    <ignoredError sqref="M24 O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1521" r:id="rId4" name="Check Box 17">
              <controlPr defaultSize="0" autoFill="0" autoLine="0" autoPict="0">
                <anchor moveWithCells="1">
                  <from>
                    <xdr:col>0</xdr:col>
                    <xdr:colOff>203200</xdr:colOff>
                    <xdr:row>5</xdr:row>
                    <xdr:rowOff>298450</xdr:rowOff>
                  </from>
                  <to>
                    <xdr:col>0</xdr:col>
                    <xdr:colOff>984250</xdr:colOff>
                    <xdr:row>7</xdr:row>
                    <xdr:rowOff>0</xdr:rowOff>
                  </to>
                </anchor>
              </controlPr>
            </control>
          </mc:Choice>
        </mc:AlternateContent>
        <mc:AlternateContent xmlns:mc="http://schemas.openxmlformats.org/markup-compatibility/2006">
          <mc:Choice Requires="x14">
            <control shapeId="21522" r:id="rId5" name="Check Box 18">
              <controlPr defaultSize="0" autoFill="0" autoLine="0" autoPict="0">
                <anchor moveWithCells="1">
                  <from>
                    <xdr:col>0</xdr:col>
                    <xdr:colOff>203200</xdr:colOff>
                    <xdr:row>6</xdr:row>
                    <xdr:rowOff>298450</xdr:rowOff>
                  </from>
                  <to>
                    <xdr:col>0</xdr:col>
                    <xdr:colOff>984250</xdr:colOff>
                    <xdr:row>8</xdr:row>
                    <xdr:rowOff>0</xdr:rowOff>
                  </to>
                </anchor>
              </controlPr>
            </control>
          </mc:Choice>
        </mc:AlternateContent>
        <mc:AlternateContent xmlns:mc="http://schemas.openxmlformats.org/markup-compatibility/2006">
          <mc:Choice Requires="x14">
            <control shapeId="21524" r:id="rId6" name="Check Box 20">
              <controlPr defaultSize="0" autoFill="0" autoLine="0" autoPict="0">
                <anchor moveWithCells="1">
                  <from>
                    <xdr:col>0</xdr:col>
                    <xdr:colOff>203200</xdr:colOff>
                    <xdr:row>8</xdr:row>
                    <xdr:rowOff>0</xdr:rowOff>
                  </from>
                  <to>
                    <xdr:col>0</xdr:col>
                    <xdr:colOff>1289050</xdr:colOff>
                    <xdr:row>9</xdr:row>
                    <xdr:rowOff>0</xdr:rowOff>
                  </to>
                </anchor>
              </controlPr>
            </control>
          </mc:Choice>
        </mc:AlternateContent>
        <mc:AlternateContent xmlns:mc="http://schemas.openxmlformats.org/markup-compatibility/2006">
          <mc:Choice Requires="x14">
            <control shapeId="21525" r:id="rId7" name="Check Box 21">
              <controlPr defaultSize="0" autoFill="0" autoLine="0" autoPict="0">
                <anchor moveWithCells="1">
                  <from>
                    <xdr:col>0</xdr:col>
                    <xdr:colOff>203200</xdr:colOff>
                    <xdr:row>9</xdr:row>
                    <xdr:rowOff>0</xdr:rowOff>
                  </from>
                  <to>
                    <xdr:col>2</xdr:col>
                    <xdr:colOff>209550</xdr:colOff>
                    <xdr:row>10</xdr:row>
                    <xdr:rowOff>0</xdr:rowOff>
                  </to>
                </anchor>
              </controlPr>
            </control>
          </mc:Choice>
        </mc:AlternateContent>
        <mc:AlternateContent xmlns:mc="http://schemas.openxmlformats.org/markup-compatibility/2006">
          <mc:Choice Requires="x14">
            <control shapeId="21535" r:id="rId8" name="Check Box 31">
              <controlPr defaultSize="0" autoFill="0" autoLine="0" autoPict="0">
                <anchor moveWithCells="1">
                  <from>
                    <xdr:col>16</xdr:col>
                    <xdr:colOff>69850</xdr:colOff>
                    <xdr:row>16</xdr:row>
                    <xdr:rowOff>165100</xdr:rowOff>
                  </from>
                  <to>
                    <xdr:col>18</xdr:col>
                    <xdr:colOff>0</xdr:colOff>
                    <xdr:row>18</xdr:row>
                    <xdr:rowOff>12700</xdr:rowOff>
                  </to>
                </anchor>
              </controlPr>
            </control>
          </mc:Choice>
        </mc:AlternateContent>
        <mc:AlternateContent xmlns:mc="http://schemas.openxmlformats.org/markup-compatibility/2006">
          <mc:Choice Requires="x14">
            <control shapeId="21537" r:id="rId9" name="Check Box 33">
              <controlPr defaultSize="0" autoFill="0" autoLine="0" autoPict="0">
                <anchor moveWithCells="1">
                  <from>
                    <xdr:col>19</xdr:col>
                    <xdr:colOff>57150</xdr:colOff>
                    <xdr:row>16</xdr:row>
                    <xdr:rowOff>165100</xdr:rowOff>
                  </from>
                  <to>
                    <xdr:col>21</xdr:col>
                    <xdr:colOff>0</xdr:colOff>
                    <xdr:row>18</xdr:row>
                    <xdr:rowOff>19050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09648-55F3-B345-B505-D24F3BE87C0F}">
  <sheetPr codeName="Sheet16">
    <tabColor indexed="23"/>
  </sheetPr>
  <dimension ref="A1:AM43"/>
  <sheetViews>
    <sheetView topLeftCell="A7" zoomScaleNormal="100" workbookViewId="0">
      <selection activeCell="F11" sqref="F11"/>
    </sheetView>
  </sheetViews>
  <sheetFormatPr defaultColWidth="9.1796875" defaultRowHeight="12.5"/>
  <cols>
    <col min="1" max="1" width="14.7265625" style="39" customWidth="1"/>
    <col min="2" max="2" width="21.81640625" style="39" customWidth="1"/>
    <col min="3" max="3" width="9.453125" style="39" customWidth="1"/>
    <col min="4" max="4" width="27.81640625" style="39" customWidth="1"/>
    <col min="5" max="5" width="6" style="39" customWidth="1"/>
    <col min="6" max="20" width="7.453125" style="39" customWidth="1"/>
    <col min="21" max="21" width="7" style="39" customWidth="1"/>
    <col min="22" max="22" width="8" style="39" customWidth="1"/>
    <col min="23" max="23" width="9.7265625" style="39" customWidth="1"/>
    <col min="24" max="24" width="14.26953125" style="39" customWidth="1"/>
    <col min="25" max="25" width="19" style="39" bestFit="1" customWidth="1"/>
    <col min="26" max="26" width="3" style="39" customWidth="1"/>
    <col min="27" max="27" width="3.26953125" style="39" customWidth="1"/>
    <col min="28" max="16384" width="9.1796875" style="39"/>
  </cols>
  <sheetData>
    <row r="1" spans="1:39" ht="39.65" customHeight="1">
      <c r="A1" s="705" t="s">
        <v>234</v>
      </c>
      <c r="B1" s="705"/>
      <c r="C1" s="705"/>
      <c r="D1" s="705"/>
      <c r="E1" s="705"/>
      <c r="F1" s="705"/>
      <c r="G1" s="705"/>
      <c r="H1" s="705"/>
      <c r="I1" s="705"/>
      <c r="J1" s="705"/>
      <c r="K1" s="705"/>
      <c r="L1" s="705"/>
      <c r="M1" s="705"/>
      <c r="N1" s="705"/>
      <c r="O1" s="705"/>
      <c r="P1" s="705"/>
      <c r="Q1" s="705"/>
      <c r="R1" s="705"/>
      <c r="S1" s="705"/>
      <c r="T1" s="705"/>
      <c r="U1" s="705"/>
      <c r="V1" s="705"/>
      <c r="W1" s="705"/>
      <c r="X1" s="705"/>
      <c r="Y1" s="705"/>
      <c r="AA1" s="85"/>
      <c r="AB1" s="188" t="s">
        <v>235</v>
      </c>
      <c r="AC1" s="188"/>
      <c r="AD1" s="188"/>
      <c r="AE1" s="188"/>
      <c r="AF1" s="188"/>
      <c r="AG1" s="188"/>
      <c r="AH1" s="49"/>
      <c r="AI1" s="49"/>
      <c r="AJ1" s="49"/>
      <c r="AK1" s="49"/>
      <c r="AL1" s="49"/>
      <c r="AM1" s="49"/>
    </row>
    <row r="2" spans="1:39" s="41" customFormat="1" ht="18" customHeight="1">
      <c r="A2" s="1232" t="s">
        <v>124</v>
      </c>
      <c r="B2" s="1233"/>
      <c r="C2" s="1233"/>
      <c r="D2" s="1233"/>
      <c r="E2" s="1233"/>
      <c r="F2" s="1233"/>
      <c r="G2" s="1233"/>
      <c r="H2" s="1233"/>
      <c r="I2" s="1233"/>
      <c r="J2" s="1233"/>
      <c r="K2" s="1233"/>
      <c r="L2" s="1233"/>
      <c r="M2" s="1233"/>
      <c r="N2" s="1233"/>
      <c r="O2" s="1233"/>
      <c r="P2" s="1233"/>
      <c r="Q2" s="1233"/>
      <c r="R2" s="1233"/>
      <c r="S2" s="1233"/>
      <c r="T2" s="1233"/>
      <c r="U2" s="1233"/>
      <c r="V2" s="1243" t="s">
        <v>137</v>
      </c>
      <c r="W2" s="1244"/>
      <c r="X2" s="1244"/>
      <c r="Y2" s="1245"/>
      <c r="AA2" s="85"/>
      <c r="AB2" s="146" t="s">
        <v>236</v>
      </c>
      <c r="AC2" s="189"/>
      <c r="AD2" s="189"/>
      <c r="AE2" s="189"/>
      <c r="AF2" s="189"/>
      <c r="AG2" s="189"/>
      <c r="AH2" s="189"/>
      <c r="AI2" s="189"/>
      <c r="AJ2" s="189"/>
      <c r="AK2" s="189"/>
      <c r="AL2" s="189"/>
      <c r="AM2" s="189"/>
    </row>
    <row r="3" spans="1:39" s="44" customFormat="1" ht="20.149999999999999" customHeight="1">
      <c r="A3" s="14" t="str">
        <f>'1. BASIC INFO &amp; START PAGE'!$A$8</f>
        <v xml:space="preserve">TX EMTF: </v>
      </c>
      <c r="B3" s="15"/>
      <c r="C3" s="15"/>
      <c r="D3" s="15"/>
      <c r="E3" s="15"/>
      <c r="F3" s="15"/>
      <c r="G3" s="15"/>
      <c r="H3" s="15"/>
      <c r="I3" s="15"/>
      <c r="J3" s="15"/>
      <c r="K3" s="15"/>
      <c r="L3" s="15"/>
      <c r="M3" s="15"/>
      <c r="N3" s="15"/>
      <c r="O3" s="15"/>
      <c r="P3" s="15"/>
      <c r="Q3" s="15"/>
      <c r="R3" s="15"/>
      <c r="S3" s="15"/>
      <c r="T3" s="15"/>
      <c r="U3" s="16"/>
      <c r="V3" s="1231" t="str">
        <f>'1. BASIC INFO &amp; START PAGE'!$V$8</f>
        <v>26-0002 FIFA World Cup 2026</v>
      </c>
      <c r="W3" s="937"/>
      <c r="X3" s="937"/>
      <c r="Y3" s="938"/>
      <c r="AA3" s="85"/>
      <c r="AB3" s="190" t="s">
        <v>237</v>
      </c>
      <c r="AC3" s="191"/>
      <c r="AD3" s="191"/>
      <c r="AE3" s="191"/>
      <c r="AF3" s="191"/>
      <c r="AG3" s="191"/>
      <c r="AH3" s="146"/>
      <c r="AI3" s="146"/>
      <c r="AJ3" s="146"/>
      <c r="AK3" s="146"/>
      <c r="AL3" s="146"/>
      <c r="AM3" s="146"/>
    </row>
    <row r="4" spans="1:39" s="41" customFormat="1" ht="18" customHeight="1">
      <c r="A4" s="1232" t="s">
        <v>90</v>
      </c>
      <c r="B4" s="1233"/>
      <c r="C4" s="1233"/>
      <c r="D4" s="1233"/>
      <c r="E4" s="1233"/>
      <c r="F4" s="1233"/>
      <c r="G4" s="1233"/>
      <c r="H4" s="1233"/>
      <c r="I4" s="1233"/>
      <c r="J4" s="1233"/>
      <c r="K4" s="1233"/>
      <c r="L4" s="1233"/>
      <c r="M4" s="1233"/>
      <c r="N4" s="1233"/>
      <c r="O4" s="1233"/>
      <c r="P4" s="1233"/>
      <c r="Q4" s="1233"/>
      <c r="R4" s="1233"/>
      <c r="S4" s="1233"/>
      <c r="T4" s="1233"/>
      <c r="U4" s="1233"/>
      <c r="V4" s="1237" t="s">
        <v>7</v>
      </c>
      <c r="W4" s="1238"/>
      <c r="X4" s="1238"/>
      <c r="Y4" s="1239"/>
      <c r="AA4" s="85"/>
      <c r="AB4" s="190" t="s">
        <v>238</v>
      </c>
      <c r="AC4" s="189"/>
      <c r="AD4" s="189"/>
      <c r="AE4" s="189"/>
      <c r="AF4" s="189"/>
      <c r="AG4" s="189"/>
      <c r="AH4" s="189"/>
      <c r="AI4" s="189"/>
      <c r="AJ4" s="189"/>
      <c r="AK4" s="189"/>
      <c r="AL4" s="189"/>
      <c r="AM4" s="189"/>
    </row>
    <row r="5" spans="1:39" s="44" customFormat="1" ht="20.149999999999999" customHeight="1">
      <c r="A5" s="14" t="str">
        <f>'1. BASIC INFO &amp; START PAGE'!$A$10</f>
        <v>TX EMTF Response and coordination for STAR: 00-344245</v>
      </c>
      <c r="B5" s="25"/>
      <c r="C5" s="25"/>
      <c r="D5" s="25"/>
      <c r="E5" s="25"/>
      <c r="F5" s="25"/>
      <c r="G5" s="25"/>
      <c r="H5" s="25"/>
      <c r="I5" s="25"/>
      <c r="J5" s="25"/>
      <c r="K5" s="25"/>
      <c r="L5" s="86"/>
      <c r="M5" s="86"/>
      <c r="N5" s="86"/>
      <c r="O5" s="86"/>
      <c r="P5" s="86"/>
      <c r="Q5" s="86"/>
      <c r="R5" s="86"/>
      <c r="S5" s="86"/>
      <c r="T5" s="86"/>
      <c r="U5" s="87"/>
      <c r="V5" s="1249" t="str">
        <f>'1. BASIC INFO &amp; START PAGE'!$V$10</f>
        <v>Category B - Emergency Protective Measures</v>
      </c>
      <c r="W5" s="937"/>
      <c r="X5" s="937"/>
      <c r="Y5" s="938"/>
      <c r="AA5" s="85"/>
      <c r="AB5" s="191"/>
      <c r="AC5" s="191"/>
      <c r="AD5" s="191"/>
      <c r="AE5" s="191"/>
      <c r="AF5" s="191"/>
      <c r="AG5" s="191"/>
      <c r="AH5" s="146"/>
      <c r="AI5" s="146"/>
      <c r="AJ5" s="146"/>
      <c r="AK5" s="146"/>
      <c r="AL5" s="146"/>
      <c r="AM5" s="146"/>
    </row>
    <row r="6" spans="1:39" s="41" customFormat="1" ht="18" customHeight="1">
      <c r="A6" s="1234" t="s">
        <v>13</v>
      </c>
      <c r="B6" s="1235"/>
      <c r="C6" s="1235"/>
      <c r="D6" s="1235"/>
      <c r="E6" s="1235"/>
      <c r="F6" s="1235"/>
      <c r="G6" s="1235"/>
      <c r="H6" s="1235"/>
      <c r="I6" s="1235"/>
      <c r="J6" s="1235"/>
      <c r="K6" s="1235"/>
      <c r="L6" s="1235"/>
      <c r="M6" s="1235"/>
      <c r="N6" s="1235"/>
      <c r="O6" s="1235"/>
      <c r="P6" s="1235"/>
      <c r="Q6" s="1235"/>
      <c r="R6" s="1235"/>
      <c r="S6" s="1235"/>
      <c r="T6" s="1235"/>
      <c r="U6" s="1236"/>
      <c r="V6" s="1248" t="s">
        <v>14</v>
      </c>
      <c r="W6" s="1238"/>
      <c r="X6" s="1238"/>
      <c r="Y6" s="1239"/>
      <c r="AA6" s="85"/>
      <c r="AB6" s="189"/>
      <c r="AC6" s="189"/>
      <c r="AD6" s="189"/>
      <c r="AE6" s="189"/>
      <c r="AF6" s="189"/>
      <c r="AG6" s="189"/>
      <c r="AH6" s="189"/>
      <c r="AI6" s="189"/>
      <c r="AJ6" s="189"/>
      <c r="AK6" s="189"/>
      <c r="AL6" s="189"/>
      <c r="AM6" s="189"/>
    </row>
    <row r="7" spans="1:39" s="44" customFormat="1" ht="20.149999999999999" customHeight="1">
      <c r="A7" s="14" t="str">
        <f>'1. BASIC INFO &amp; START PAGE'!$A$14</f>
        <v>Statewide All-Hazards Response and Coordination.</v>
      </c>
      <c r="B7" s="25"/>
      <c r="C7" s="25"/>
      <c r="D7" s="25"/>
      <c r="E7" s="25"/>
      <c r="F7" s="25"/>
      <c r="G7" s="25"/>
      <c r="H7" s="25"/>
      <c r="I7" s="25"/>
      <c r="J7" s="25"/>
      <c r="K7" s="25"/>
      <c r="L7" s="25"/>
      <c r="M7" s="25"/>
      <c r="N7" s="25"/>
      <c r="O7" s="25"/>
      <c r="P7" s="25"/>
      <c r="Q7" s="25"/>
      <c r="R7" s="25"/>
      <c r="S7" s="25"/>
      <c r="T7" s="25"/>
      <c r="U7" s="26"/>
      <c r="V7" s="1214">
        <f>'1. BASIC INFO &amp; START PAGE'!$V$14</f>
        <v>46185</v>
      </c>
      <c r="W7" s="946"/>
      <c r="X7" s="165" t="s">
        <v>16</v>
      </c>
      <c r="Y7" s="9">
        <f>'1. BASIC INFO &amp; START PAGE'!$AC$14</f>
        <v>46218</v>
      </c>
      <c r="AA7" s="85"/>
      <c r="AB7" s="191"/>
      <c r="AC7" s="191"/>
      <c r="AD7" s="191"/>
      <c r="AE7" s="191"/>
      <c r="AF7" s="191"/>
      <c r="AG7" s="191"/>
      <c r="AH7" s="146"/>
      <c r="AI7" s="146"/>
      <c r="AJ7" s="146"/>
      <c r="AK7" s="146"/>
      <c r="AL7" s="146"/>
      <c r="AM7" s="146"/>
    </row>
    <row r="8" spans="1:39" s="88" customFormat="1" ht="21" customHeight="1">
      <c r="A8" s="1225" t="s">
        <v>239</v>
      </c>
      <c r="B8" s="1226"/>
      <c r="C8" s="1216" t="s">
        <v>266</v>
      </c>
      <c r="D8" s="1216" t="s">
        <v>241</v>
      </c>
      <c r="E8" s="1222" t="s">
        <v>242</v>
      </c>
      <c r="F8" s="1223"/>
      <c r="G8" s="1223"/>
      <c r="H8" s="1223"/>
      <c r="I8" s="1223"/>
      <c r="J8" s="1223"/>
      <c r="K8" s="1223"/>
      <c r="L8" s="1223"/>
      <c r="M8" s="1223"/>
      <c r="N8" s="1223"/>
      <c r="O8" s="1223"/>
      <c r="P8" s="1223"/>
      <c r="Q8" s="1223"/>
      <c r="R8" s="1223"/>
      <c r="S8" s="1223"/>
      <c r="T8" s="1223"/>
      <c r="U8" s="1223"/>
      <c r="V8" s="1224"/>
      <c r="W8" s="1219" t="s">
        <v>243</v>
      </c>
      <c r="X8" s="1219" t="s">
        <v>244</v>
      </c>
      <c r="Y8" s="1216" t="s">
        <v>245</v>
      </c>
      <c r="AA8" s="85"/>
      <c r="AB8" s="187"/>
      <c r="AC8" s="187"/>
      <c r="AD8" s="187"/>
      <c r="AE8" s="187"/>
      <c r="AF8" s="187"/>
      <c r="AG8" s="187"/>
    </row>
    <row r="9" spans="1:39" ht="14.25" customHeight="1" thickBot="1">
      <c r="A9" s="1227"/>
      <c r="B9" s="1228"/>
      <c r="C9" s="1217"/>
      <c r="D9" s="1217"/>
      <c r="E9" s="89"/>
      <c r="F9" s="10"/>
      <c r="G9" s="10"/>
      <c r="H9" s="10"/>
      <c r="I9" s="10"/>
      <c r="J9" s="10"/>
      <c r="K9" s="10"/>
      <c r="L9" s="10"/>
      <c r="M9" s="10"/>
      <c r="N9" s="10"/>
      <c r="O9" s="10"/>
      <c r="P9" s="10"/>
      <c r="Q9" s="10"/>
      <c r="R9" s="10"/>
      <c r="S9" s="10"/>
      <c r="T9" s="10"/>
      <c r="U9" s="10"/>
      <c r="V9" s="11"/>
      <c r="W9" s="1220"/>
      <c r="X9" s="1220"/>
      <c r="Y9" s="1217"/>
      <c r="Z9" s="48"/>
      <c r="AA9" s="85"/>
      <c r="AB9" s="187"/>
      <c r="AC9" s="187"/>
      <c r="AD9" s="187"/>
      <c r="AE9" s="187"/>
      <c r="AF9" s="187"/>
      <c r="AG9" s="187"/>
    </row>
    <row r="10" spans="1:39" ht="24.75" customHeight="1" thickBot="1">
      <c r="A10" s="1229"/>
      <c r="B10" s="1230"/>
      <c r="C10" s="1218"/>
      <c r="D10" s="1218"/>
      <c r="E10" s="90" t="s">
        <v>20</v>
      </c>
      <c r="F10" s="487">
        <f>'3. DEPLOYED LABOR SUMMARY 1 '!G11</f>
        <v>46185</v>
      </c>
      <c r="G10" s="24">
        <f>+F10+1</f>
        <v>46186</v>
      </c>
      <c r="H10" s="24">
        <f t="shared" ref="H10:V10" si="0">+G10+1</f>
        <v>46187</v>
      </c>
      <c r="I10" s="24">
        <f t="shared" si="0"/>
        <v>46188</v>
      </c>
      <c r="J10" s="24">
        <f t="shared" si="0"/>
        <v>46189</v>
      </c>
      <c r="K10" s="24">
        <f t="shared" si="0"/>
        <v>46190</v>
      </c>
      <c r="L10" s="24">
        <f t="shared" si="0"/>
        <v>46191</v>
      </c>
      <c r="M10" s="24">
        <f t="shared" si="0"/>
        <v>46192</v>
      </c>
      <c r="N10" s="24">
        <f t="shared" si="0"/>
        <v>46193</v>
      </c>
      <c r="O10" s="24">
        <f t="shared" si="0"/>
        <v>46194</v>
      </c>
      <c r="P10" s="24">
        <f t="shared" si="0"/>
        <v>46195</v>
      </c>
      <c r="Q10" s="24">
        <f t="shared" si="0"/>
        <v>46196</v>
      </c>
      <c r="R10" s="24">
        <f t="shared" si="0"/>
        <v>46197</v>
      </c>
      <c r="S10" s="24">
        <f t="shared" si="0"/>
        <v>46198</v>
      </c>
      <c r="T10" s="24">
        <f t="shared" si="0"/>
        <v>46199</v>
      </c>
      <c r="U10" s="24">
        <f t="shared" si="0"/>
        <v>46200</v>
      </c>
      <c r="V10" s="24">
        <f t="shared" si="0"/>
        <v>46201</v>
      </c>
      <c r="W10" s="1221"/>
      <c r="X10" s="1221"/>
      <c r="Y10" s="1218"/>
      <c r="Z10" s="48"/>
      <c r="AA10" s="85"/>
      <c r="AB10" s="187"/>
      <c r="AC10" s="187"/>
      <c r="AD10" s="187"/>
      <c r="AE10" s="187"/>
      <c r="AF10" s="187"/>
      <c r="AG10" s="187"/>
    </row>
    <row r="11" spans="1:39" ht="29.25" customHeight="1">
      <c r="A11" s="1246"/>
      <c r="B11" s="1247"/>
      <c r="C11" s="12"/>
      <c r="D11" s="158"/>
      <c r="E11" s="192" t="s">
        <v>246</v>
      </c>
      <c r="F11" s="166"/>
      <c r="G11" s="166"/>
      <c r="H11" s="166"/>
      <c r="I11" s="166"/>
      <c r="J11" s="166"/>
      <c r="K11" s="166"/>
      <c r="L11" s="166"/>
      <c r="M11" s="166"/>
      <c r="N11" s="166"/>
      <c r="O11" s="166"/>
      <c r="P11" s="166"/>
      <c r="Q11" s="166"/>
      <c r="R11" s="166"/>
      <c r="S11" s="166"/>
      <c r="T11" s="166"/>
      <c r="U11" s="166"/>
      <c r="V11" s="166"/>
      <c r="W11" s="444">
        <f>SUM(F11:V11)</f>
        <v>0</v>
      </c>
      <c r="X11" s="95"/>
      <c r="Y11" s="445">
        <f>SUM(W11)*X11</f>
        <v>0</v>
      </c>
      <c r="Z11" s="48"/>
      <c r="AA11" s="85"/>
      <c r="AB11" s="187"/>
      <c r="AC11" s="187"/>
      <c r="AD11" s="187"/>
      <c r="AE11" s="187"/>
      <c r="AF11" s="187"/>
      <c r="AG11" s="187"/>
    </row>
    <row r="12" spans="1:39" ht="29.25" customHeight="1">
      <c r="A12" s="1246"/>
      <c r="B12" s="1247"/>
      <c r="C12" s="12"/>
      <c r="D12" s="158"/>
      <c r="E12" s="192" t="s">
        <v>246</v>
      </c>
      <c r="F12" s="167"/>
      <c r="G12" s="167"/>
      <c r="H12" s="167"/>
      <c r="I12" s="167"/>
      <c r="J12" s="167"/>
      <c r="K12" s="167"/>
      <c r="L12" s="167"/>
      <c r="M12" s="167"/>
      <c r="N12" s="167"/>
      <c r="O12" s="167"/>
      <c r="P12" s="167"/>
      <c r="Q12" s="167"/>
      <c r="R12" s="167"/>
      <c r="S12" s="167"/>
      <c r="T12" s="167"/>
      <c r="U12" s="167"/>
      <c r="V12" s="167"/>
      <c r="W12" s="444">
        <f t="shared" ref="W12:W25" si="1">SUM(F12:V12)</f>
        <v>0</v>
      </c>
      <c r="X12" s="95"/>
      <c r="Y12" s="445">
        <f t="shared" ref="Y12:Y25" si="2">SUM(W12)*X12</f>
        <v>0</v>
      </c>
      <c r="Z12" s="48"/>
      <c r="AA12" s="85"/>
      <c r="AB12" s="187"/>
      <c r="AC12" s="187"/>
      <c r="AD12" s="187"/>
      <c r="AE12" s="187"/>
      <c r="AF12" s="187"/>
      <c r="AG12" s="187"/>
    </row>
    <row r="13" spans="1:39" ht="29.25" customHeight="1">
      <c r="A13" s="1215"/>
      <c r="B13" s="1215"/>
      <c r="C13" s="12"/>
      <c r="D13" s="158"/>
      <c r="E13" s="192" t="s">
        <v>246</v>
      </c>
      <c r="F13" s="167"/>
      <c r="G13" s="167"/>
      <c r="H13" s="167"/>
      <c r="I13" s="167"/>
      <c r="J13" s="167"/>
      <c r="K13" s="167"/>
      <c r="L13" s="167"/>
      <c r="M13" s="167"/>
      <c r="N13" s="167"/>
      <c r="O13" s="167"/>
      <c r="P13" s="167"/>
      <c r="Q13" s="167"/>
      <c r="R13" s="167"/>
      <c r="S13" s="167"/>
      <c r="T13" s="167"/>
      <c r="U13" s="167"/>
      <c r="V13" s="167"/>
      <c r="W13" s="444">
        <f t="shared" si="1"/>
        <v>0</v>
      </c>
      <c r="X13" s="95"/>
      <c r="Y13" s="445">
        <f t="shared" si="2"/>
        <v>0</v>
      </c>
      <c r="Z13" s="48"/>
      <c r="AA13" s="48"/>
    </row>
    <row r="14" spans="1:39" ht="29.25" customHeight="1">
      <c r="A14" s="1215"/>
      <c r="B14" s="1215"/>
      <c r="C14" s="12"/>
      <c r="D14" s="158"/>
      <c r="E14" s="192" t="s">
        <v>246</v>
      </c>
      <c r="F14" s="167"/>
      <c r="G14" s="167"/>
      <c r="H14" s="167"/>
      <c r="I14" s="167"/>
      <c r="J14" s="167"/>
      <c r="K14" s="167"/>
      <c r="L14" s="167"/>
      <c r="M14" s="167"/>
      <c r="N14" s="167"/>
      <c r="O14" s="167"/>
      <c r="P14" s="167"/>
      <c r="Q14" s="167"/>
      <c r="R14" s="167"/>
      <c r="S14" s="167"/>
      <c r="T14" s="167"/>
      <c r="U14" s="167"/>
      <c r="V14" s="167"/>
      <c r="W14" s="444">
        <f t="shared" si="1"/>
        <v>0</v>
      </c>
      <c r="X14" s="95"/>
      <c r="Y14" s="445">
        <f t="shared" si="2"/>
        <v>0</v>
      </c>
      <c r="Z14" s="48"/>
      <c r="AA14" s="48"/>
    </row>
    <row r="15" spans="1:39" ht="29.25" customHeight="1">
      <c r="A15" s="1215"/>
      <c r="B15" s="1215"/>
      <c r="C15" s="12"/>
      <c r="D15" s="158"/>
      <c r="E15" s="192" t="s">
        <v>246</v>
      </c>
      <c r="F15" s="167"/>
      <c r="G15" s="167"/>
      <c r="H15" s="167"/>
      <c r="I15" s="167"/>
      <c r="J15" s="167"/>
      <c r="K15" s="167"/>
      <c r="L15" s="167"/>
      <c r="M15" s="167"/>
      <c r="N15" s="167"/>
      <c r="O15" s="167"/>
      <c r="P15" s="167"/>
      <c r="Q15" s="167"/>
      <c r="R15" s="167"/>
      <c r="S15" s="167"/>
      <c r="T15" s="167"/>
      <c r="U15" s="167"/>
      <c r="V15" s="167"/>
      <c r="W15" s="444">
        <f t="shared" si="1"/>
        <v>0</v>
      </c>
      <c r="X15" s="95"/>
      <c r="Y15" s="445">
        <f t="shared" si="2"/>
        <v>0</v>
      </c>
      <c r="Z15" s="48"/>
      <c r="AA15" s="48"/>
    </row>
    <row r="16" spans="1:39" ht="29.25" customHeight="1">
      <c r="A16" s="1215"/>
      <c r="B16" s="1215"/>
      <c r="C16" s="12"/>
      <c r="D16" s="158"/>
      <c r="E16" s="192" t="s">
        <v>246</v>
      </c>
      <c r="F16" s="167"/>
      <c r="G16" s="167"/>
      <c r="H16" s="167"/>
      <c r="I16" s="167"/>
      <c r="J16" s="167"/>
      <c r="K16" s="167"/>
      <c r="L16" s="167"/>
      <c r="M16" s="167"/>
      <c r="N16" s="167"/>
      <c r="O16" s="167"/>
      <c r="P16" s="167"/>
      <c r="Q16" s="167"/>
      <c r="R16" s="167"/>
      <c r="S16" s="167"/>
      <c r="T16" s="167"/>
      <c r="U16" s="167"/>
      <c r="V16" s="167"/>
      <c r="W16" s="444">
        <f t="shared" si="1"/>
        <v>0</v>
      </c>
      <c r="X16" s="95"/>
      <c r="Y16" s="445">
        <f t="shared" si="2"/>
        <v>0</v>
      </c>
      <c r="Z16" s="48"/>
      <c r="AA16" s="48"/>
    </row>
    <row r="17" spans="1:27" ht="29.25" customHeight="1">
      <c r="A17" s="1215"/>
      <c r="B17" s="1215"/>
      <c r="C17" s="12"/>
      <c r="D17" s="158"/>
      <c r="E17" s="192" t="s">
        <v>246</v>
      </c>
      <c r="F17" s="167"/>
      <c r="G17" s="167"/>
      <c r="H17" s="167"/>
      <c r="I17" s="167"/>
      <c r="J17" s="167"/>
      <c r="K17" s="167"/>
      <c r="L17" s="167"/>
      <c r="M17" s="167"/>
      <c r="N17" s="167"/>
      <c r="O17" s="167"/>
      <c r="P17" s="167"/>
      <c r="Q17" s="167"/>
      <c r="R17" s="167"/>
      <c r="S17" s="167"/>
      <c r="T17" s="167"/>
      <c r="U17" s="167"/>
      <c r="V17" s="167"/>
      <c r="W17" s="444">
        <f t="shared" si="1"/>
        <v>0</v>
      </c>
      <c r="X17" s="95"/>
      <c r="Y17" s="445">
        <f t="shared" si="2"/>
        <v>0</v>
      </c>
      <c r="Z17" s="48"/>
      <c r="AA17" s="48"/>
    </row>
    <row r="18" spans="1:27" ht="29.25" customHeight="1">
      <c r="A18" s="1215"/>
      <c r="B18" s="1215"/>
      <c r="C18" s="12"/>
      <c r="D18" s="158"/>
      <c r="E18" s="192" t="s">
        <v>246</v>
      </c>
      <c r="F18" s="167"/>
      <c r="G18" s="167"/>
      <c r="H18" s="167"/>
      <c r="I18" s="167"/>
      <c r="J18" s="167"/>
      <c r="K18" s="167"/>
      <c r="L18" s="167"/>
      <c r="M18" s="167"/>
      <c r="N18" s="167"/>
      <c r="O18" s="167"/>
      <c r="P18" s="167"/>
      <c r="Q18" s="167"/>
      <c r="R18" s="167"/>
      <c r="S18" s="167"/>
      <c r="T18" s="167"/>
      <c r="U18" s="167"/>
      <c r="V18" s="167"/>
      <c r="W18" s="444">
        <f t="shared" si="1"/>
        <v>0</v>
      </c>
      <c r="X18" s="95"/>
      <c r="Y18" s="445">
        <f t="shared" si="2"/>
        <v>0</v>
      </c>
      <c r="Z18" s="48"/>
      <c r="AA18" s="48"/>
    </row>
    <row r="19" spans="1:27" ht="29.25" customHeight="1">
      <c r="A19" s="1215"/>
      <c r="B19" s="1215"/>
      <c r="C19" s="12"/>
      <c r="D19" s="158"/>
      <c r="E19" s="192" t="s">
        <v>246</v>
      </c>
      <c r="F19" s="167"/>
      <c r="G19" s="167"/>
      <c r="H19" s="167"/>
      <c r="I19" s="167"/>
      <c r="J19" s="167"/>
      <c r="K19" s="167"/>
      <c r="L19" s="167"/>
      <c r="M19" s="167"/>
      <c r="N19" s="167"/>
      <c r="O19" s="167"/>
      <c r="P19" s="167"/>
      <c r="Q19" s="167"/>
      <c r="R19" s="167"/>
      <c r="S19" s="167"/>
      <c r="T19" s="167"/>
      <c r="U19" s="167"/>
      <c r="V19" s="167"/>
      <c r="W19" s="444">
        <f t="shared" si="1"/>
        <v>0</v>
      </c>
      <c r="X19" s="95"/>
      <c r="Y19" s="445">
        <f t="shared" si="2"/>
        <v>0</v>
      </c>
      <c r="Z19" s="48"/>
      <c r="AA19" s="48"/>
    </row>
    <row r="20" spans="1:27" ht="29.25" customHeight="1">
      <c r="A20" s="1215"/>
      <c r="B20" s="1215"/>
      <c r="C20" s="12"/>
      <c r="D20" s="158"/>
      <c r="E20" s="192" t="s">
        <v>246</v>
      </c>
      <c r="F20" s="167"/>
      <c r="G20" s="167"/>
      <c r="H20" s="167"/>
      <c r="I20" s="167"/>
      <c r="J20" s="167"/>
      <c r="K20" s="167"/>
      <c r="L20" s="167"/>
      <c r="M20" s="167"/>
      <c r="N20" s="167"/>
      <c r="O20" s="167"/>
      <c r="P20" s="167"/>
      <c r="Q20" s="167"/>
      <c r="R20" s="167"/>
      <c r="S20" s="167"/>
      <c r="T20" s="167"/>
      <c r="U20" s="167"/>
      <c r="V20" s="167"/>
      <c r="W20" s="444">
        <f t="shared" si="1"/>
        <v>0</v>
      </c>
      <c r="X20" s="95"/>
      <c r="Y20" s="445">
        <f t="shared" si="2"/>
        <v>0</v>
      </c>
      <c r="Z20" s="48"/>
      <c r="AA20" s="48"/>
    </row>
    <row r="21" spans="1:27" ht="29.25" customHeight="1">
      <c r="A21" s="1215"/>
      <c r="B21" s="1215"/>
      <c r="C21" s="12"/>
      <c r="D21" s="158"/>
      <c r="E21" s="192" t="s">
        <v>246</v>
      </c>
      <c r="F21" s="167"/>
      <c r="G21" s="167"/>
      <c r="H21" s="167"/>
      <c r="I21" s="167"/>
      <c r="J21" s="167"/>
      <c r="K21" s="167"/>
      <c r="L21" s="167"/>
      <c r="M21" s="167"/>
      <c r="N21" s="167"/>
      <c r="O21" s="167"/>
      <c r="P21" s="167"/>
      <c r="Q21" s="167"/>
      <c r="R21" s="167"/>
      <c r="S21" s="167"/>
      <c r="T21" s="167"/>
      <c r="U21" s="167"/>
      <c r="V21" s="167"/>
      <c r="W21" s="444">
        <f t="shared" si="1"/>
        <v>0</v>
      </c>
      <c r="X21" s="95"/>
      <c r="Y21" s="445">
        <f t="shared" si="2"/>
        <v>0</v>
      </c>
      <c r="Z21" s="48"/>
      <c r="AA21" s="48"/>
    </row>
    <row r="22" spans="1:27" ht="29.25" customHeight="1">
      <c r="A22" s="1215"/>
      <c r="B22" s="1215"/>
      <c r="C22" s="12"/>
      <c r="D22" s="158"/>
      <c r="E22" s="192" t="s">
        <v>246</v>
      </c>
      <c r="F22" s="167"/>
      <c r="G22" s="167"/>
      <c r="H22" s="167"/>
      <c r="I22" s="167"/>
      <c r="J22" s="167"/>
      <c r="K22" s="167"/>
      <c r="L22" s="167"/>
      <c r="M22" s="167"/>
      <c r="N22" s="167"/>
      <c r="O22" s="167"/>
      <c r="P22" s="167"/>
      <c r="Q22" s="167"/>
      <c r="R22" s="167"/>
      <c r="S22" s="167"/>
      <c r="T22" s="167"/>
      <c r="U22" s="167"/>
      <c r="V22" s="167"/>
      <c r="W22" s="444">
        <f t="shared" si="1"/>
        <v>0</v>
      </c>
      <c r="X22" s="95"/>
      <c r="Y22" s="445">
        <f t="shared" si="2"/>
        <v>0</v>
      </c>
      <c r="Z22" s="48"/>
      <c r="AA22" s="48"/>
    </row>
    <row r="23" spans="1:27" ht="29.25" customHeight="1">
      <c r="A23" s="1215"/>
      <c r="B23" s="1215"/>
      <c r="C23" s="12"/>
      <c r="D23" s="158"/>
      <c r="E23" s="192" t="s">
        <v>246</v>
      </c>
      <c r="F23" s="167"/>
      <c r="G23" s="167"/>
      <c r="H23" s="167"/>
      <c r="I23" s="167"/>
      <c r="J23" s="167"/>
      <c r="K23" s="167"/>
      <c r="L23" s="167"/>
      <c r="M23" s="167"/>
      <c r="N23" s="167"/>
      <c r="O23" s="167"/>
      <c r="P23" s="167"/>
      <c r="Q23" s="167"/>
      <c r="R23" s="167"/>
      <c r="S23" s="167"/>
      <c r="T23" s="167"/>
      <c r="U23" s="167"/>
      <c r="V23" s="167"/>
      <c r="W23" s="444">
        <f t="shared" si="1"/>
        <v>0</v>
      </c>
      <c r="X23" s="95"/>
      <c r="Y23" s="445">
        <f t="shared" si="2"/>
        <v>0</v>
      </c>
      <c r="Z23" s="48"/>
      <c r="AA23" s="48"/>
    </row>
    <row r="24" spans="1:27" ht="29.25" customHeight="1">
      <c r="A24" s="1215"/>
      <c r="B24" s="1215"/>
      <c r="C24" s="12"/>
      <c r="D24" s="158"/>
      <c r="E24" s="192" t="s">
        <v>246</v>
      </c>
      <c r="F24" s="167"/>
      <c r="G24" s="167"/>
      <c r="H24" s="167"/>
      <c r="I24" s="167"/>
      <c r="J24" s="167"/>
      <c r="K24" s="167"/>
      <c r="L24" s="167"/>
      <c r="M24" s="167"/>
      <c r="N24" s="167"/>
      <c r="O24" s="167"/>
      <c r="P24" s="167"/>
      <c r="Q24" s="167"/>
      <c r="R24" s="167"/>
      <c r="S24" s="167"/>
      <c r="T24" s="167"/>
      <c r="U24" s="167"/>
      <c r="V24" s="167"/>
      <c r="W24" s="444">
        <f t="shared" si="1"/>
        <v>0</v>
      </c>
      <c r="X24" s="95"/>
      <c r="Y24" s="445">
        <f t="shared" si="2"/>
        <v>0</v>
      </c>
      <c r="Z24" s="48"/>
      <c r="AA24" s="48"/>
    </row>
    <row r="25" spans="1:27" ht="29.25" customHeight="1">
      <c r="A25" s="1250"/>
      <c r="B25" s="1250"/>
      <c r="C25" s="13"/>
      <c r="D25" s="159"/>
      <c r="E25" s="192" t="s">
        <v>246</v>
      </c>
      <c r="F25" s="168"/>
      <c r="G25" s="168"/>
      <c r="H25" s="168"/>
      <c r="I25" s="168"/>
      <c r="J25" s="168"/>
      <c r="K25" s="168"/>
      <c r="L25" s="168"/>
      <c r="M25" s="168"/>
      <c r="N25" s="168"/>
      <c r="O25" s="168"/>
      <c r="P25" s="168"/>
      <c r="Q25" s="168"/>
      <c r="R25" s="168"/>
      <c r="S25" s="168"/>
      <c r="T25" s="168"/>
      <c r="U25" s="168"/>
      <c r="V25" s="168"/>
      <c r="W25" s="444">
        <f t="shared" si="1"/>
        <v>0</v>
      </c>
      <c r="X25" s="96"/>
      <c r="Y25" s="445">
        <f t="shared" si="2"/>
        <v>0</v>
      </c>
      <c r="Z25" s="48"/>
      <c r="AA25" s="48"/>
    </row>
    <row r="26" spans="1:27" ht="21" customHeight="1">
      <c r="A26" s="1240" t="s">
        <v>247</v>
      </c>
      <c r="B26" s="1241"/>
      <c r="C26" s="1241"/>
      <c r="D26" s="1241"/>
      <c r="E26" s="1241"/>
      <c r="F26" s="1241"/>
      <c r="G26" s="1241"/>
      <c r="H26" s="1241"/>
      <c r="I26" s="1241"/>
      <c r="J26" s="1241"/>
      <c r="K26" s="1241"/>
      <c r="L26" s="1241"/>
      <c r="M26" s="1241"/>
      <c r="N26" s="1241"/>
      <c r="O26" s="1241"/>
      <c r="P26" s="1241"/>
      <c r="Q26" s="1241"/>
      <c r="R26" s="1241"/>
      <c r="S26" s="1241"/>
      <c r="T26" s="1241"/>
      <c r="U26" s="1241"/>
      <c r="V26" s="1241"/>
      <c r="W26" s="1241"/>
      <c r="X26" s="1242"/>
      <c r="Y26" s="446">
        <f>SUM(Y11:Y25)</f>
        <v>0</v>
      </c>
      <c r="Z26" s="91"/>
    </row>
    <row r="27" spans="1:27" ht="15" customHeight="1">
      <c r="A27" s="1219" t="s">
        <v>267</v>
      </c>
      <c r="B27" s="1310"/>
      <c r="C27" s="1310"/>
      <c r="D27" s="1310"/>
      <c r="E27" s="1310"/>
      <c r="F27" s="1310"/>
      <c r="G27" s="1310"/>
      <c r="H27" s="1310"/>
      <c r="I27" s="1310"/>
      <c r="J27" s="1310"/>
      <c r="K27" s="1310"/>
      <c r="L27" s="1310"/>
      <c r="M27" s="1310"/>
      <c r="N27" s="1310"/>
      <c r="O27" s="1310"/>
      <c r="P27" s="1310"/>
      <c r="Q27" s="1310"/>
      <c r="R27" s="1310"/>
      <c r="S27" s="1310"/>
      <c r="T27" s="1310"/>
      <c r="U27" s="1310"/>
      <c r="V27" s="1310"/>
      <c r="W27" s="1310"/>
      <c r="X27" s="1310"/>
      <c r="Y27" s="1311"/>
    </row>
    <row r="28" spans="1:27" ht="17.25" hidden="1" customHeight="1">
      <c r="A28" s="92"/>
      <c r="B28" s="93"/>
      <c r="C28" s="93"/>
      <c r="D28" s="93"/>
      <c r="E28" s="93"/>
      <c r="F28" s="93"/>
      <c r="G28" s="93"/>
      <c r="H28" s="93"/>
      <c r="I28" s="93"/>
      <c r="J28" s="93"/>
      <c r="K28" s="93"/>
      <c r="L28" s="93"/>
      <c r="M28" s="93"/>
      <c r="N28" s="93"/>
      <c r="O28" s="93"/>
      <c r="P28" s="93"/>
      <c r="Q28" s="93"/>
      <c r="R28" s="93"/>
      <c r="S28" s="93"/>
      <c r="T28" s="93"/>
      <c r="U28" s="93"/>
      <c r="V28" s="93"/>
      <c r="W28" s="93"/>
      <c r="X28" s="93"/>
      <c r="Y28" s="94"/>
      <c r="Z28" s="48"/>
      <c r="AA28" s="48"/>
    </row>
    <row r="29" spans="1:27" ht="52.75" customHeight="1">
      <c r="A29" s="1155"/>
      <c r="B29" s="1306"/>
      <c r="C29" s="1306"/>
      <c r="D29" s="1306"/>
      <c r="E29" s="1306"/>
      <c r="F29" s="1306"/>
      <c r="G29" s="1306"/>
      <c r="H29" s="1306"/>
      <c r="I29" s="1306"/>
      <c r="J29" s="1306"/>
      <c r="K29" s="1306"/>
      <c r="L29" s="457"/>
      <c r="M29" s="457"/>
      <c r="N29" s="457"/>
      <c r="O29" s="1312">
        <f>'1. BASIC INFO &amp; START PAGE'!$R$16</f>
        <v>0</v>
      </c>
      <c r="P29" s="1312"/>
      <c r="Q29" s="1312"/>
      <c r="R29" s="1312"/>
      <c r="S29" s="1312"/>
      <c r="T29" s="1312"/>
      <c r="U29" s="1312"/>
      <c r="V29" s="1312"/>
      <c r="W29" s="1312"/>
      <c r="X29" s="946">
        <f>'1. BASIC INFO &amp; START PAGE'!$AB$16</f>
        <v>46184</v>
      </c>
      <c r="Y29" s="1313"/>
    </row>
    <row r="30" spans="1:27" ht="12.75" customHeight="1">
      <c r="A30" s="1160" t="s">
        <v>141</v>
      </c>
      <c r="B30" s="1161"/>
      <c r="C30" s="1161"/>
      <c r="D30" s="1161"/>
      <c r="E30" s="1161"/>
      <c r="F30" s="1161"/>
      <c r="G30" s="1161"/>
      <c r="H30" s="1161"/>
      <c r="I30" s="1161"/>
      <c r="J30" s="1161"/>
      <c r="K30" s="1161"/>
      <c r="L30" s="150"/>
      <c r="M30" s="150"/>
      <c r="N30" s="150"/>
      <c r="O30" s="1161" t="s">
        <v>142</v>
      </c>
      <c r="P30" s="1161"/>
      <c r="Q30" s="1161"/>
      <c r="R30" s="1161"/>
      <c r="S30" s="1161"/>
      <c r="T30" s="1161"/>
      <c r="U30" s="1161"/>
      <c r="V30" s="1161"/>
      <c r="W30" s="1161"/>
      <c r="X30" s="1161" t="s">
        <v>20</v>
      </c>
      <c r="Y30" s="1162"/>
    </row>
    <row r="31" spans="1:27" ht="25" customHeight="1"/>
    <row r="32" spans="1:27" ht="25" customHeight="1"/>
    <row r="33" ht="25" customHeight="1"/>
    <row r="34" ht="25" customHeight="1"/>
    <row r="35" ht="25" customHeight="1"/>
    <row r="36" ht="25" customHeight="1"/>
    <row r="37" ht="25" customHeight="1"/>
    <row r="38" ht="25" customHeight="1"/>
    <row r="39" ht="25" customHeight="1"/>
    <row r="40" ht="25" customHeight="1"/>
    <row r="41" ht="25" customHeight="1"/>
    <row r="42" ht="25" customHeight="1"/>
    <row r="43" ht="25" customHeight="1"/>
  </sheetData>
  <sheetProtection algorithmName="SHA-512" hashValue="rXQbDaei46eQlOrsnIIHPQ8QbXb7r7ZvKLE3DRWYbOKWz6RrFuEh0LENtqzCSCY/lajrSDdjwlMi43lPMH8qSw==" saltValue="xyfxvIwsedATKCA1AtLSMw==" spinCount="100000" sheet="1" selectLockedCells="1"/>
  <mergeCells count="40">
    <mergeCell ref="A29:K29"/>
    <mergeCell ref="O29:W29"/>
    <mergeCell ref="X29:Y29"/>
    <mergeCell ref="A30:K30"/>
    <mergeCell ref="O30:W30"/>
    <mergeCell ref="X30:Y30"/>
    <mergeCell ref="A27:Y27"/>
    <mergeCell ref="A16:B16"/>
    <mergeCell ref="A17:B17"/>
    <mergeCell ref="A18:B18"/>
    <mergeCell ref="A19:B19"/>
    <mergeCell ref="A20:B20"/>
    <mergeCell ref="A21:B21"/>
    <mergeCell ref="A22:B22"/>
    <mergeCell ref="A23:B23"/>
    <mergeCell ref="A24:B24"/>
    <mergeCell ref="A25:B25"/>
    <mergeCell ref="A26:X26"/>
    <mergeCell ref="A15:B15"/>
    <mergeCell ref="V5:Y5"/>
    <mergeCell ref="A6:U6"/>
    <mergeCell ref="V6:Y6"/>
    <mergeCell ref="V7:W7"/>
    <mergeCell ref="A8:B10"/>
    <mergeCell ref="C8:C10"/>
    <mergeCell ref="D8:D10"/>
    <mergeCell ref="E8:V8"/>
    <mergeCell ref="W8:W10"/>
    <mergeCell ref="X8:X10"/>
    <mergeCell ref="Y8:Y10"/>
    <mergeCell ref="A11:B11"/>
    <mergeCell ref="A12:B12"/>
    <mergeCell ref="A13:B13"/>
    <mergeCell ref="A14:B14"/>
    <mergeCell ref="A1:Y1"/>
    <mergeCell ref="A2:U2"/>
    <mergeCell ref="V2:Y2"/>
    <mergeCell ref="V3:Y3"/>
    <mergeCell ref="A4:U4"/>
    <mergeCell ref="V4:Y4"/>
  </mergeCells>
  <hyperlinks>
    <hyperlink ref="AB4" r:id="rId1" xr:uid="{1C81F6DA-C21A-0E40-9315-1B0289669D3C}"/>
  </hyperlinks>
  <pageMargins left="0.45" right="0.45" top="0.5" bottom="0.2" header="0.5" footer="0.2"/>
  <pageSetup scale="33" orientation="landscape"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8ACE6-1DC9-CA46-999E-DE29EFEEBCA8}">
  <sheetPr codeName="Sheet17">
    <tabColor indexed="23"/>
  </sheetPr>
  <dimension ref="A1:U2027"/>
  <sheetViews>
    <sheetView showGridLines="0" zoomScaleNormal="100" workbookViewId="0">
      <selection activeCell="H11" sqref="H11:K29"/>
    </sheetView>
  </sheetViews>
  <sheetFormatPr defaultColWidth="9.1796875" defaultRowHeight="12.5"/>
  <cols>
    <col min="1" max="1" width="3.26953125" style="84" customWidth="1"/>
    <col min="2" max="2" width="34" style="39" customWidth="1"/>
    <col min="3" max="3" width="9.1796875" style="39"/>
    <col min="4" max="4" width="42.7265625" style="39" customWidth="1"/>
    <col min="5" max="5" width="9.453125" style="39" customWidth="1"/>
    <col min="6" max="6" width="12" style="39" bestFit="1" customWidth="1"/>
    <col min="7" max="7" width="18.1796875" style="39" bestFit="1" customWidth="1"/>
    <col min="8" max="8" width="11.453125" style="39" customWidth="1"/>
    <col min="9" max="9" width="14.453125" style="39" customWidth="1"/>
    <col min="10" max="10" width="13.26953125" style="39" customWidth="1"/>
    <col min="11" max="11" width="15.453125" style="101" customWidth="1"/>
    <col min="12" max="12" width="4.453125" style="39" customWidth="1"/>
    <col min="13" max="16384" width="9.1796875" style="39"/>
  </cols>
  <sheetData>
    <row r="1" spans="1:21" ht="32.25" customHeight="1">
      <c r="A1" s="705" t="s">
        <v>268</v>
      </c>
      <c r="B1" s="705"/>
      <c r="C1" s="705"/>
      <c r="D1" s="705"/>
      <c r="E1" s="705"/>
      <c r="F1" s="705"/>
      <c r="G1" s="705"/>
      <c r="H1" s="705"/>
      <c r="I1" s="705"/>
      <c r="J1" s="705"/>
      <c r="K1" s="705"/>
      <c r="M1" s="1314" t="s">
        <v>269</v>
      </c>
      <c r="N1" s="1315"/>
      <c r="O1" s="1315"/>
      <c r="P1" s="1315"/>
      <c r="Q1" s="1315"/>
      <c r="R1" s="1316"/>
    </row>
    <row r="2" spans="1:21" s="43" customFormat="1" ht="18" customHeight="1">
      <c r="A2" s="1323" t="s">
        <v>124</v>
      </c>
      <c r="B2" s="1324"/>
      <c r="C2" s="1324"/>
      <c r="D2" s="1324"/>
      <c r="E2" s="1324"/>
      <c r="F2" s="1324"/>
      <c r="G2" s="1324"/>
      <c r="H2" s="1325"/>
      <c r="I2" s="1256" t="s">
        <v>137</v>
      </c>
      <c r="J2" s="718"/>
      <c r="K2" s="719"/>
      <c r="M2" s="1317"/>
      <c r="N2" s="1318"/>
      <c r="O2" s="1318"/>
      <c r="P2" s="1318"/>
      <c r="Q2" s="1318"/>
      <c r="R2" s="1319"/>
    </row>
    <row r="3" spans="1:21" s="44" customFormat="1" ht="20.149999999999999" customHeight="1">
      <c r="A3" s="1194" t="str">
        <f>'1. BASIC INFO &amp; START PAGE'!$A$8</f>
        <v xml:space="preserve">TX EMTF: </v>
      </c>
      <c r="B3" s="1326"/>
      <c r="C3" s="1326"/>
      <c r="D3" s="1326"/>
      <c r="E3" s="1326"/>
      <c r="F3" s="1326"/>
      <c r="G3" s="972"/>
      <c r="H3" s="973"/>
      <c r="I3" s="1327" t="str">
        <f>'1. BASIC INFO &amp; START PAGE'!$V$8</f>
        <v>26-0002 FIFA World Cup 2026</v>
      </c>
      <c r="J3" s="937"/>
      <c r="K3" s="938"/>
      <c r="M3" s="1317"/>
      <c r="N3" s="1318"/>
      <c r="O3" s="1318"/>
      <c r="P3" s="1318"/>
      <c r="Q3" s="1318"/>
      <c r="R3" s="1319"/>
    </row>
    <row r="4" spans="1:21" s="43" customFormat="1" ht="18" customHeight="1">
      <c r="A4" s="1328" t="s">
        <v>90</v>
      </c>
      <c r="B4" s="1329"/>
      <c r="C4" s="1329"/>
      <c r="D4" s="1329"/>
      <c r="E4" s="1329"/>
      <c r="F4" s="1329"/>
      <c r="G4" s="1329"/>
      <c r="H4" s="1330"/>
      <c r="I4" s="1101" t="s">
        <v>7</v>
      </c>
      <c r="J4" s="718"/>
      <c r="K4" s="719"/>
      <c r="M4" s="1317"/>
      <c r="N4" s="1318"/>
      <c r="O4" s="1318"/>
      <c r="P4" s="1318"/>
      <c r="Q4" s="1318"/>
      <c r="R4" s="1319"/>
      <c r="U4" s="85"/>
    </row>
    <row r="5" spans="1:21" s="44" customFormat="1" ht="20.149999999999999" customHeight="1">
      <c r="A5" s="1331" t="str">
        <f>'1. BASIC INFO &amp; START PAGE'!$A$10</f>
        <v>TX EMTF Response and coordination for STAR: 00-344245</v>
      </c>
      <c r="B5" s="1332"/>
      <c r="C5" s="1332"/>
      <c r="D5" s="1332"/>
      <c r="E5" s="1332"/>
      <c r="F5" s="1332"/>
      <c r="G5" s="1333"/>
      <c r="H5" s="1334"/>
      <c r="I5" s="1335" t="str">
        <f>'1. BASIC INFO &amp; START PAGE'!$V$10</f>
        <v>Category B - Emergency Protective Measures</v>
      </c>
      <c r="J5" s="1336"/>
      <c r="K5" s="1337"/>
      <c r="M5" s="1317"/>
      <c r="N5" s="1318"/>
      <c r="O5" s="1318"/>
      <c r="P5" s="1318"/>
      <c r="Q5" s="1318"/>
      <c r="R5" s="1319"/>
    </row>
    <row r="6" spans="1:21" s="43" customFormat="1" ht="18" customHeight="1">
      <c r="A6" s="1064" t="s">
        <v>13</v>
      </c>
      <c r="B6" s="1264"/>
      <c r="C6" s="1264"/>
      <c r="D6" s="1264"/>
      <c r="E6" s="1264"/>
      <c r="F6" s="1264"/>
      <c r="G6" s="1265"/>
      <c r="H6" s="1101" t="s">
        <v>14</v>
      </c>
      <c r="I6" s="709"/>
      <c r="J6" s="709"/>
      <c r="K6" s="710"/>
      <c r="M6" s="1317"/>
      <c r="N6" s="1318"/>
      <c r="O6" s="1318"/>
      <c r="P6" s="1318"/>
      <c r="Q6" s="1318"/>
      <c r="R6" s="1319"/>
    </row>
    <row r="7" spans="1:21" s="44" customFormat="1" ht="20.149999999999999" customHeight="1">
      <c r="A7" s="1194" t="str">
        <f>'1. BASIC INFO &amp; START PAGE'!$A$14</f>
        <v>Statewide All-Hazards Response and Coordination.</v>
      </c>
      <c r="B7" s="1326"/>
      <c r="C7" s="1326"/>
      <c r="D7" s="1326"/>
      <c r="E7" s="1326"/>
      <c r="F7" s="1326"/>
      <c r="G7" s="1338"/>
      <c r="H7" s="27">
        <f>'1. BASIC INFO &amp; START PAGE'!$V$14</f>
        <v>46185</v>
      </c>
      <c r="I7" s="165" t="s">
        <v>16</v>
      </c>
      <c r="J7" s="1339">
        <f>'1. BASIC INFO &amp; START PAGE'!$AC$14</f>
        <v>46218</v>
      </c>
      <c r="K7" s="1309"/>
      <c r="M7" s="1317"/>
      <c r="N7" s="1318"/>
      <c r="O7" s="1318"/>
      <c r="P7" s="1318"/>
      <c r="Q7" s="1318"/>
      <c r="R7" s="1319"/>
    </row>
    <row r="8" spans="1:21" s="69" customFormat="1" ht="12" customHeight="1">
      <c r="A8" s="1340" t="s">
        <v>270</v>
      </c>
      <c r="B8" s="1341"/>
      <c r="C8" s="1346" t="s">
        <v>271</v>
      </c>
      <c r="D8" s="1347"/>
      <c r="E8" s="1282" t="s">
        <v>272</v>
      </c>
      <c r="F8" s="1287" t="s">
        <v>273</v>
      </c>
      <c r="G8" s="1354" t="s">
        <v>274</v>
      </c>
      <c r="H8" s="161" t="s">
        <v>20</v>
      </c>
      <c r="I8" s="157"/>
      <c r="J8" s="1346" t="s">
        <v>275</v>
      </c>
      <c r="K8" s="1280"/>
      <c r="M8" s="1317"/>
      <c r="N8" s="1318"/>
      <c r="O8" s="1318"/>
      <c r="P8" s="1318"/>
      <c r="Q8" s="1318"/>
      <c r="R8" s="1319"/>
    </row>
    <row r="9" spans="1:21" s="69" customFormat="1" ht="12" customHeight="1">
      <c r="A9" s="1342"/>
      <c r="B9" s="1343"/>
      <c r="C9" s="1348"/>
      <c r="D9" s="1349"/>
      <c r="E9" s="1352"/>
      <c r="F9" s="1352"/>
      <c r="G9" s="1354"/>
      <c r="H9" s="161" t="s">
        <v>276</v>
      </c>
      <c r="I9" s="160" t="s">
        <v>20</v>
      </c>
      <c r="J9" s="1356"/>
      <c r="K9" s="1357"/>
      <c r="M9" s="1317"/>
      <c r="N9" s="1318"/>
      <c r="O9" s="1318"/>
      <c r="P9" s="1318"/>
      <c r="Q9" s="1318"/>
      <c r="R9" s="1319"/>
    </row>
    <row r="10" spans="1:21" s="69" customFormat="1" ht="12" customHeight="1">
      <c r="A10" s="1344"/>
      <c r="B10" s="1345"/>
      <c r="C10" s="1350"/>
      <c r="D10" s="1351"/>
      <c r="E10" s="1353"/>
      <c r="F10" s="1353"/>
      <c r="G10" s="1355"/>
      <c r="H10" s="162" t="s">
        <v>277</v>
      </c>
      <c r="I10" s="61" t="s">
        <v>278</v>
      </c>
      <c r="J10" s="97" t="s">
        <v>279</v>
      </c>
      <c r="K10" s="98" t="s">
        <v>280</v>
      </c>
      <c r="M10" s="1317"/>
      <c r="N10" s="1318"/>
      <c r="O10" s="1318"/>
      <c r="P10" s="1318"/>
      <c r="Q10" s="1318"/>
      <c r="R10" s="1319"/>
    </row>
    <row r="11" spans="1:21" ht="20.25" customHeight="1">
      <c r="A11" s="83">
        <v>1</v>
      </c>
      <c r="B11" s="17"/>
      <c r="C11" s="1358"/>
      <c r="D11" s="1359"/>
      <c r="E11" s="30"/>
      <c r="F11" s="18"/>
      <c r="G11" s="447">
        <f>E11*F11</f>
        <v>0</v>
      </c>
      <c r="H11" s="19"/>
      <c r="I11" s="19"/>
      <c r="J11" s="30"/>
      <c r="K11" s="30"/>
      <c r="L11" s="48"/>
      <c r="M11" s="1317"/>
      <c r="N11" s="1318"/>
      <c r="O11" s="1318"/>
      <c r="P11" s="1318"/>
      <c r="Q11" s="1318"/>
      <c r="R11" s="1319"/>
    </row>
    <row r="12" spans="1:21" ht="20.25" customHeight="1">
      <c r="A12" s="83">
        <v>2</v>
      </c>
      <c r="B12" s="17"/>
      <c r="C12" s="1358"/>
      <c r="D12" s="1359"/>
      <c r="E12" s="30"/>
      <c r="F12" s="18"/>
      <c r="G12" s="447">
        <f t="shared" ref="G12:G30" si="0">E12*F12</f>
        <v>0</v>
      </c>
      <c r="H12" s="21"/>
      <c r="I12" s="19"/>
      <c r="J12" s="30"/>
      <c r="K12" s="30"/>
      <c r="L12" s="48"/>
      <c r="M12" s="1317"/>
      <c r="N12" s="1318"/>
      <c r="O12" s="1318"/>
      <c r="P12" s="1318"/>
      <c r="Q12" s="1318"/>
      <c r="R12" s="1319"/>
    </row>
    <row r="13" spans="1:21" ht="20.25" customHeight="1">
      <c r="A13" s="83">
        <v>3</v>
      </c>
      <c r="B13" s="17"/>
      <c r="C13" s="1358"/>
      <c r="D13" s="1359"/>
      <c r="E13" s="30"/>
      <c r="F13" s="18"/>
      <c r="G13" s="447">
        <f t="shared" si="0"/>
        <v>0</v>
      </c>
      <c r="H13" s="21"/>
      <c r="I13" s="19"/>
      <c r="J13" s="30"/>
      <c r="K13" s="30"/>
      <c r="L13" s="48"/>
      <c r="M13" s="1317"/>
      <c r="N13" s="1318"/>
      <c r="O13" s="1318"/>
      <c r="P13" s="1318"/>
      <c r="Q13" s="1318"/>
      <c r="R13" s="1319"/>
    </row>
    <row r="14" spans="1:21" ht="20.25" customHeight="1">
      <c r="A14" s="83">
        <v>4</v>
      </c>
      <c r="B14" s="20"/>
      <c r="C14" s="1358"/>
      <c r="D14" s="1359"/>
      <c r="E14" s="30"/>
      <c r="F14" s="18"/>
      <c r="G14" s="447">
        <f t="shared" si="0"/>
        <v>0</v>
      </c>
      <c r="H14" s="21"/>
      <c r="I14" s="19"/>
      <c r="J14" s="30"/>
      <c r="K14" s="30"/>
      <c r="L14" s="48"/>
      <c r="M14" s="1317"/>
      <c r="N14" s="1318"/>
      <c r="O14" s="1318"/>
      <c r="P14" s="1318"/>
      <c r="Q14" s="1318"/>
      <c r="R14" s="1319"/>
    </row>
    <row r="15" spans="1:21" ht="20.25" customHeight="1">
      <c r="A15" s="83">
        <v>5</v>
      </c>
      <c r="B15" s="20"/>
      <c r="C15" s="1358"/>
      <c r="D15" s="1359"/>
      <c r="E15" s="30"/>
      <c r="F15" s="18"/>
      <c r="G15" s="447">
        <f t="shared" si="0"/>
        <v>0</v>
      </c>
      <c r="H15" s="21"/>
      <c r="I15" s="19"/>
      <c r="J15" s="30"/>
      <c r="K15" s="30"/>
      <c r="L15" s="48"/>
      <c r="M15" s="1320"/>
      <c r="N15" s="1321"/>
      <c r="O15" s="1321"/>
      <c r="P15" s="1321"/>
      <c r="Q15" s="1321"/>
      <c r="R15" s="1322"/>
    </row>
    <row r="16" spans="1:21" ht="20.25" customHeight="1">
      <c r="A16" s="83">
        <v>6</v>
      </c>
      <c r="B16" s="20"/>
      <c r="C16" s="1358"/>
      <c r="D16" s="1359"/>
      <c r="E16" s="30"/>
      <c r="F16" s="18"/>
      <c r="G16" s="447">
        <f t="shared" si="0"/>
        <v>0</v>
      </c>
      <c r="H16" s="21"/>
      <c r="I16" s="19"/>
      <c r="J16" s="30"/>
      <c r="K16" s="30"/>
      <c r="L16" s="48"/>
      <c r="M16" s="85"/>
      <c r="N16" s="85"/>
      <c r="O16" s="85"/>
      <c r="P16" s="48"/>
      <c r="Q16" s="48"/>
      <c r="R16" s="48"/>
    </row>
    <row r="17" spans="1:18" ht="20.25" customHeight="1">
      <c r="A17" s="83">
        <v>7</v>
      </c>
      <c r="B17" s="20"/>
      <c r="C17" s="1358"/>
      <c r="D17" s="1359"/>
      <c r="E17" s="30"/>
      <c r="F17" s="18"/>
      <c r="G17" s="447">
        <f t="shared" si="0"/>
        <v>0</v>
      </c>
      <c r="H17" s="21"/>
      <c r="I17" s="19"/>
      <c r="J17" s="30"/>
      <c r="K17" s="30"/>
      <c r="L17" s="48"/>
      <c r="M17" s="85"/>
      <c r="N17" s="85"/>
      <c r="O17" s="85"/>
      <c r="P17" s="48"/>
      <c r="Q17" s="48"/>
      <c r="R17" s="48"/>
    </row>
    <row r="18" spans="1:18" ht="20.25" customHeight="1">
      <c r="A18" s="83">
        <v>8</v>
      </c>
      <c r="B18" s="20"/>
      <c r="C18" s="1358"/>
      <c r="D18" s="1359"/>
      <c r="E18" s="30"/>
      <c r="F18" s="18"/>
      <c r="G18" s="447">
        <f t="shared" si="0"/>
        <v>0</v>
      </c>
      <c r="H18" s="21"/>
      <c r="I18" s="19"/>
      <c r="J18" s="30"/>
      <c r="K18" s="30"/>
      <c r="L18" s="48"/>
      <c r="M18" s="85"/>
      <c r="N18" s="85"/>
      <c r="O18" s="85"/>
      <c r="P18" s="48"/>
      <c r="Q18" s="48"/>
      <c r="R18" s="48"/>
    </row>
    <row r="19" spans="1:18" ht="20.25" customHeight="1">
      <c r="A19" s="83">
        <v>9</v>
      </c>
      <c r="B19" s="20"/>
      <c r="C19" s="1358"/>
      <c r="D19" s="1359"/>
      <c r="E19" s="30"/>
      <c r="F19" s="18"/>
      <c r="G19" s="447">
        <f t="shared" si="0"/>
        <v>0</v>
      </c>
      <c r="H19" s="21"/>
      <c r="I19" s="19"/>
      <c r="J19" s="30"/>
      <c r="K19" s="30"/>
      <c r="L19" s="48"/>
      <c r="M19" s="85"/>
      <c r="N19" s="85"/>
      <c r="O19" s="85"/>
      <c r="P19" s="48"/>
      <c r="Q19" s="48"/>
      <c r="R19" s="48"/>
    </row>
    <row r="20" spans="1:18" ht="20.25" customHeight="1">
      <c r="A20" s="83">
        <v>10</v>
      </c>
      <c r="B20" s="20"/>
      <c r="C20" s="1358"/>
      <c r="D20" s="1359"/>
      <c r="E20" s="30"/>
      <c r="F20" s="18"/>
      <c r="G20" s="447">
        <f t="shared" si="0"/>
        <v>0</v>
      </c>
      <c r="H20" s="21"/>
      <c r="I20" s="19"/>
      <c r="J20" s="30"/>
      <c r="K20" s="30"/>
      <c r="L20" s="48"/>
      <c r="M20" s="85"/>
      <c r="N20" s="85"/>
      <c r="O20" s="85"/>
      <c r="P20" s="48"/>
      <c r="Q20" s="48"/>
      <c r="R20" s="48"/>
    </row>
    <row r="21" spans="1:18" ht="20.25" customHeight="1">
      <c r="A21" s="83">
        <v>11</v>
      </c>
      <c r="B21" s="20"/>
      <c r="C21" s="1358"/>
      <c r="D21" s="1359"/>
      <c r="E21" s="30"/>
      <c r="F21" s="18"/>
      <c r="G21" s="447">
        <f t="shared" si="0"/>
        <v>0</v>
      </c>
      <c r="H21" s="21"/>
      <c r="I21" s="19"/>
      <c r="J21" s="30"/>
      <c r="K21" s="30"/>
      <c r="L21" s="48"/>
      <c r="M21" s="85"/>
      <c r="N21" s="85"/>
      <c r="O21" s="85"/>
      <c r="P21" s="48"/>
      <c r="Q21" s="48"/>
      <c r="R21" s="48"/>
    </row>
    <row r="22" spans="1:18" ht="20.25" customHeight="1">
      <c r="A22" s="83">
        <v>12</v>
      </c>
      <c r="B22" s="20"/>
      <c r="C22" s="1358"/>
      <c r="D22" s="1359"/>
      <c r="E22" s="30"/>
      <c r="F22" s="18"/>
      <c r="G22" s="447">
        <f t="shared" si="0"/>
        <v>0</v>
      </c>
      <c r="H22" s="21"/>
      <c r="I22" s="19"/>
      <c r="J22" s="30"/>
      <c r="K22" s="30"/>
      <c r="L22" s="48"/>
      <c r="M22" s="85"/>
      <c r="N22" s="85"/>
      <c r="O22" s="85"/>
      <c r="P22" s="48"/>
      <c r="Q22" s="48"/>
      <c r="R22" s="48"/>
    </row>
    <row r="23" spans="1:18" ht="20.25" customHeight="1">
      <c r="A23" s="83">
        <v>13</v>
      </c>
      <c r="B23" s="20"/>
      <c r="C23" s="1358"/>
      <c r="D23" s="1359"/>
      <c r="E23" s="30"/>
      <c r="F23" s="18"/>
      <c r="G23" s="447">
        <f t="shared" si="0"/>
        <v>0</v>
      </c>
      <c r="H23" s="21"/>
      <c r="I23" s="19"/>
      <c r="J23" s="30"/>
      <c r="K23" s="30"/>
      <c r="L23" s="48"/>
    </row>
    <row r="24" spans="1:18" ht="20.25" customHeight="1">
      <c r="A24" s="83">
        <v>14</v>
      </c>
      <c r="B24" s="20"/>
      <c r="C24" s="1358"/>
      <c r="D24" s="1359"/>
      <c r="E24" s="30"/>
      <c r="F24" s="18"/>
      <c r="G24" s="447">
        <f t="shared" si="0"/>
        <v>0</v>
      </c>
      <c r="H24" s="21"/>
      <c r="I24" s="19"/>
      <c r="J24" s="30"/>
      <c r="K24" s="30"/>
      <c r="L24" s="48"/>
    </row>
    <row r="25" spans="1:18" ht="20.25" customHeight="1">
      <c r="A25" s="83">
        <v>15</v>
      </c>
      <c r="B25" s="20"/>
      <c r="C25" s="1358"/>
      <c r="D25" s="1359"/>
      <c r="E25" s="30"/>
      <c r="F25" s="18"/>
      <c r="G25" s="447">
        <f t="shared" si="0"/>
        <v>0</v>
      </c>
      <c r="H25" s="21"/>
      <c r="I25" s="19"/>
      <c r="J25" s="30"/>
      <c r="K25" s="30"/>
      <c r="L25" s="48"/>
    </row>
    <row r="26" spans="1:18" ht="20.25" customHeight="1">
      <c r="A26" s="83">
        <v>16</v>
      </c>
      <c r="B26" s="20"/>
      <c r="C26" s="1358"/>
      <c r="D26" s="1359"/>
      <c r="E26" s="30"/>
      <c r="F26" s="18"/>
      <c r="G26" s="447">
        <f t="shared" si="0"/>
        <v>0</v>
      </c>
      <c r="H26" s="21"/>
      <c r="I26" s="19"/>
      <c r="J26" s="30"/>
      <c r="K26" s="30"/>
      <c r="L26" s="48"/>
    </row>
    <row r="27" spans="1:18" ht="20.25" customHeight="1">
      <c r="A27" s="83">
        <v>17</v>
      </c>
      <c r="B27" s="20"/>
      <c r="C27" s="1358"/>
      <c r="D27" s="1359"/>
      <c r="E27" s="30"/>
      <c r="F27" s="18"/>
      <c r="G27" s="447">
        <f t="shared" si="0"/>
        <v>0</v>
      </c>
      <c r="H27" s="21"/>
      <c r="I27" s="19"/>
      <c r="J27" s="30"/>
      <c r="K27" s="30"/>
      <c r="L27" s="48"/>
    </row>
    <row r="28" spans="1:18" ht="20.25" customHeight="1">
      <c r="A28" s="83">
        <v>18</v>
      </c>
      <c r="B28" s="20"/>
      <c r="C28" s="1358"/>
      <c r="D28" s="1359"/>
      <c r="E28" s="30"/>
      <c r="F28" s="18"/>
      <c r="G28" s="447">
        <f t="shared" si="0"/>
        <v>0</v>
      </c>
      <c r="H28" s="21"/>
      <c r="I28" s="19"/>
      <c r="J28" s="30"/>
      <c r="K28" s="30"/>
      <c r="L28" s="48"/>
    </row>
    <row r="29" spans="1:18" ht="20.25" customHeight="1">
      <c r="A29" s="83">
        <v>19</v>
      </c>
      <c r="B29" s="20"/>
      <c r="C29" s="1358"/>
      <c r="D29" s="1359"/>
      <c r="E29" s="30"/>
      <c r="F29" s="18"/>
      <c r="G29" s="447">
        <f t="shared" si="0"/>
        <v>0</v>
      </c>
      <c r="H29" s="21"/>
      <c r="I29" s="19"/>
      <c r="J29" s="30"/>
      <c r="K29" s="30"/>
      <c r="L29" s="48"/>
    </row>
    <row r="30" spans="1:18" ht="20.25" customHeight="1" thickBot="1">
      <c r="A30" s="99">
        <v>20</v>
      </c>
      <c r="B30" s="35"/>
      <c r="C30" s="1362"/>
      <c r="D30" s="1363"/>
      <c r="E30" s="164"/>
      <c r="F30" s="36"/>
      <c r="G30" s="448">
        <f t="shared" si="0"/>
        <v>0</v>
      </c>
      <c r="H30" s="37"/>
      <c r="I30" s="37"/>
      <c r="J30" s="164"/>
      <c r="K30" s="164"/>
      <c r="L30" s="48"/>
    </row>
    <row r="31" spans="1:18" ht="18" customHeight="1" thickTop="1">
      <c r="A31" s="100"/>
      <c r="B31" s="1364"/>
      <c r="C31" s="1364"/>
      <c r="D31" s="1364"/>
      <c r="E31" s="1365" t="s">
        <v>247</v>
      </c>
      <c r="F31" s="1366"/>
      <c r="G31" s="449">
        <f>SUM(G11:G30)</f>
        <v>0</v>
      </c>
      <c r="H31" s="1229"/>
      <c r="I31" s="1364"/>
      <c r="J31" s="1364"/>
      <c r="K31" s="1230"/>
      <c r="L31" s="48"/>
    </row>
    <row r="32" spans="1:18" ht="30" customHeight="1">
      <c r="A32" s="1115" t="s">
        <v>140</v>
      </c>
      <c r="B32" s="1360"/>
      <c r="C32" s="1360"/>
      <c r="D32" s="1360"/>
      <c r="E32" s="1360"/>
      <c r="F32" s="1360"/>
      <c r="G32" s="1360"/>
      <c r="H32" s="1360"/>
      <c r="I32" s="1360"/>
      <c r="J32" s="1360"/>
      <c r="K32" s="1361"/>
    </row>
    <row r="33" spans="1:11" s="44" customFormat="1" ht="54.65" customHeight="1">
      <c r="A33" s="1367"/>
      <c r="B33" s="1368"/>
      <c r="C33" s="1368"/>
      <c r="D33" s="1368"/>
      <c r="E33" s="1307">
        <f>'1. BASIC INFO &amp; START PAGE'!$R$16</f>
        <v>0</v>
      </c>
      <c r="F33" s="1307"/>
      <c r="G33" s="1307"/>
      <c r="H33" s="1307"/>
      <c r="I33" s="946">
        <f>'1. BASIC INFO &amp; START PAGE'!$AB$16</f>
        <v>46184</v>
      </c>
      <c r="J33" s="946"/>
      <c r="K33" s="1313"/>
    </row>
    <row r="34" spans="1:11" ht="12.75" customHeight="1">
      <c r="A34" s="1160" t="s">
        <v>141</v>
      </c>
      <c r="B34" s="1161"/>
      <c r="C34" s="1161"/>
      <c r="D34" s="1161"/>
      <c r="E34" s="1161" t="s">
        <v>142</v>
      </c>
      <c r="F34" s="1161"/>
      <c r="G34" s="1161"/>
      <c r="H34" s="1161"/>
      <c r="I34" s="1161" t="s">
        <v>20</v>
      </c>
      <c r="J34" s="1161"/>
      <c r="K34" s="1162"/>
    </row>
    <row r="35" spans="1:11">
      <c r="K35" s="39"/>
    </row>
    <row r="36" spans="1:11">
      <c r="K36" s="39"/>
    </row>
    <row r="37" spans="1:11">
      <c r="K37" s="39"/>
    </row>
    <row r="38" spans="1:11">
      <c r="K38" s="39"/>
    </row>
    <row r="39" spans="1:11">
      <c r="K39" s="39"/>
    </row>
    <row r="40" spans="1:11">
      <c r="K40" s="39"/>
    </row>
    <row r="41" spans="1:11">
      <c r="K41" s="39"/>
    </row>
    <row r="42" spans="1:11">
      <c r="K42" s="39"/>
    </row>
    <row r="43" spans="1:11">
      <c r="K43" s="39"/>
    </row>
    <row r="44" spans="1:11">
      <c r="K44" s="39"/>
    </row>
    <row r="45" spans="1:11">
      <c r="K45" s="39"/>
    </row>
    <row r="46" spans="1:11">
      <c r="K46" s="39"/>
    </row>
    <row r="47" spans="1:11">
      <c r="K47" s="39"/>
    </row>
    <row r="48" spans="1:11">
      <c r="K48" s="39"/>
    </row>
    <row r="49" spans="1:1" s="39" customFormat="1">
      <c r="A49" s="84"/>
    </row>
    <row r="50" spans="1:1" s="39" customFormat="1">
      <c r="A50" s="84"/>
    </row>
    <row r="51" spans="1:1" s="39" customFormat="1">
      <c r="A51" s="84"/>
    </row>
    <row r="52" spans="1:1" s="39" customFormat="1">
      <c r="A52" s="84"/>
    </row>
    <row r="53" spans="1:1" s="39" customFormat="1">
      <c r="A53" s="84"/>
    </row>
    <row r="54" spans="1:1" s="39" customFormat="1">
      <c r="A54" s="84"/>
    </row>
    <row r="55" spans="1:1" s="39" customFormat="1">
      <c r="A55" s="84"/>
    </row>
    <row r="56" spans="1:1" s="39" customFormat="1">
      <c r="A56" s="84"/>
    </row>
    <row r="57" spans="1:1" s="39" customFormat="1">
      <c r="A57" s="84"/>
    </row>
    <row r="58" spans="1:1" s="39" customFormat="1">
      <c r="A58" s="84"/>
    </row>
    <row r="59" spans="1:1" s="39" customFormat="1">
      <c r="A59" s="84"/>
    </row>
    <row r="60" spans="1:1" s="39" customFormat="1">
      <c r="A60" s="84"/>
    </row>
    <row r="61" spans="1:1" s="39" customFormat="1">
      <c r="A61" s="84"/>
    </row>
    <row r="62" spans="1:1" s="39" customFormat="1">
      <c r="A62" s="84"/>
    </row>
    <row r="63" spans="1:1" s="39" customFormat="1">
      <c r="A63" s="84"/>
    </row>
    <row r="64" spans="1:1" s="39" customFormat="1">
      <c r="A64" s="84"/>
    </row>
    <row r="65" spans="11:11">
      <c r="K65" s="39"/>
    </row>
    <row r="66" spans="11:11">
      <c r="K66" s="39"/>
    </row>
    <row r="67" spans="11:11">
      <c r="K67" s="39"/>
    </row>
    <row r="68" spans="11:11">
      <c r="K68" s="39"/>
    </row>
    <row r="69" spans="11:11">
      <c r="K69" s="39"/>
    </row>
    <row r="70" spans="11:11">
      <c r="K70" s="39"/>
    </row>
    <row r="71" spans="11:11">
      <c r="K71" s="39"/>
    </row>
    <row r="72" spans="11:11">
      <c r="K72" s="39"/>
    </row>
    <row r="73" spans="11:11">
      <c r="K73" s="39"/>
    </row>
    <row r="74" spans="11:11">
      <c r="K74" s="39"/>
    </row>
    <row r="75" spans="11:11">
      <c r="K75" s="39"/>
    </row>
    <row r="76" spans="11:11">
      <c r="K76" s="39"/>
    </row>
    <row r="77" spans="11:11">
      <c r="K77" s="39"/>
    </row>
    <row r="78" spans="11:11">
      <c r="K78" s="39"/>
    </row>
    <row r="79" spans="11:11">
      <c r="K79" s="39"/>
    </row>
    <row r="80" spans="11:11">
      <c r="K80" s="39"/>
    </row>
    <row r="81" spans="11:11">
      <c r="K81" s="39"/>
    </row>
    <row r="82" spans="11:11">
      <c r="K82" s="39"/>
    </row>
    <row r="83" spans="11:11">
      <c r="K83" s="39"/>
    </row>
    <row r="84" spans="11:11">
      <c r="K84" s="39"/>
    </row>
    <row r="85" spans="11:11">
      <c r="K85" s="39"/>
    </row>
    <row r="86" spans="11:11">
      <c r="K86" s="39"/>
    </row>
    <row r="87" spans="11:11">
      <c r="K87" s="39"/>
    </row>
    <row r="88" spans="11:11">
      <c r="K88" s="39"/>
    </row>
    <row r="89" spans="11:11">
      <c r="K89" s="39"/>
    </row>
    <row r="90" spans="11:11">
      <c r="K90" s="39"/>
    </row>
    <row r="91" spans="11:11">
      <c r="K91" s="39"/>
    </row>
    <row r="92" spans="11:11">
      <c r="K92" s="39"/>
    </row>
    <row r="93" spans="11:11">
      <c r="K93" s="39"/>
    </row>
    <row r="94" spans="11:11">
      <c r="K94" s="39"/>
    </row>
    <row r="95" spans="11:11">
      <c r="K95" s="39"/>
    </row>
    <row r="96" spans="11:11">
      <c r="K96" s="39"/>
    </row>
    <row r="97" spans="11:11">
      <c r="K97" s="39"/>
    </row>
    <row r="98" spans="11:11">
      <c r="K98" s="39"/>
    </row>
    <row r="99" spans="11:11">
      <c r="K99" s="39"/>
    </row>
    <row r="100" spans="11:11">
      <c r="K100" s="39"/>
    </row>
    <row r="101" spans="11:11">
      <c r="K101" s="39"/>
    </row>
    <row r="102" spans="11:11">
      <c r="K102" s="39"/>
    </row>
    <row r="103" spans="11:11">
      <c r="K103" s="39"/>
    </row>
    <row r="104" spans="11:11">
      <c r="K104" s="39"/>
    </row>
    <row r="105" spans="11:11">
      <c r="K105" s="39"/>
    </row>
    <row r="106" spans="11:11">
      <c r="K106" s="39"/>
    </row>
    <row r="107" spans="11:11">
      <c r="K107" s="39"/>
    </row>
    <row r="108" spans="11:11">
      <c r="K108" s="39"/>
    </row>
    <row r="109" spans="11:11">
      <c r="K109" s="39"/>
    </row>
    <row r="110" spans="11:11">
      <c r="K110" s="39"/>
    </row>
    <row r="111" spans="11:11">
      <c r="K111" s="39"/>
    </row>
    <row r="112" spans="11:11">
      <c r="K112" s="39"/>
    </row>
    <row r="113" spans="11:11">
      <c r="K113" s="39"/>
    </row>
    <row r="114" spans="11:11">
      <c r="K114" s="39"/>
    </row>
    <row r="115" spans="11:11">
      <c r="K115" s="39"/>
    </row>
    <row r="116" spans="11:11">
      <c r="K116" s="39"/>
    </row>
    <row r="117" spans="11:11">
      <c r="K117" s="39"/>
    </row>
    <row r="118" spans="11:11">
      <c r="K118" s="39"/>
    </row>
    <row r="119" spans="11:11">
      <c r="K119" s="39"/>
    </row>
    <row r="120" spans="11:11">
      <c r="K120" s="39"/>
    </row>
    <row r="121" spans="11:11">
      <c r="K121" s="39"/>
    </row>
    <row r="122" spans="11:11">
      <c r="K122" s="39"/>
    </row>
    <row r="123" spans="11:11">
      <c r="K123" s="39"/>
    </row>
    <row r="124" spans="11:11">
      <c r="K124" s="39"/>
    </row>
    <row r="125" spans="11:11">
      <c r="K125" s="39"/>
    </row>
    <row r="126" spans="11:11">
      <c r="K126" s="39"/>
    </row>
    <row r="127" spans="11:11">
      <c r="K127" s="39"/>
    </row>
    <row r="128" spans="11:11">
      <c r="K128" s="39"/>
    </row>
    <row r="129" spans="11:11">
      <c r="K129" s="39"/>
    </row>
    <row r="130" spans="11:11">
      <c r="K130" s="39"/>
    </row>
    <row r="131" spans="11:11">
      <c r="K131" s="39"/>
    </row>
    <row r="132" spans="11:11">
      <c r="K132" s="39"/>
    </row>
    <row r="133" spans="11:11">
      <c r="K133" s="39"/>
    </row>
    <row r="134" spans="11:11">
      <c r="K134" s="39"/>
    </row>
    <row r="135" spans="11:11">
      <c r="K135" s="39"/>
    </row>
    <row r="136" spans="11:11">
      <c r="K136" s="39"/>
    </row>
    <row r="137" spans="11:11">
      <c r="K137" s="39"/>
    </row>
    <row r="138" spans="11:11">
      <c r="K138" s="39"/>
    </row>
    <row r="139" spans="11:11">
      <c r="K139" s="39"/>
    </row>
    <row r="140" spans="11:11">
      <c r="K140" s="39"/>
    </row>
    <row r="141" spans="11:11">
      <c r="K141" s="39"/>
    </row>
    <row r="142" spans="11:11">
      <c r="K142" s="39"/>
    </row>
    <row r="143" spans="11:11">
      <c r="K143" s="39"/>
    </row>
    <row r="144" spans="11:11">
      <c r="K144" s="39"/>
    </row>
    <row r="145" spans="11:11">
      <c r="K145" s="39"/>
    </row>
    <row r="146" spans="11:11">
      <c r="K146" s="39"/>
    </row>
    <row r="147" spans="11:11">
      <c r="K147" s="39"/>
    </row>
    <row r="148" spans="11:11">
      <c r="K148" s="39"/>
    </row>
    <row r="149" spans="11:11">
      <c r="K149" s="39"/>
    </row>
    <row r="150" spans="11:11">
      <c r="K150" s="39"/>
    </row>
    <row r="151" spans="11:11">
      <c r="K151" s="39"/>
    </row>
    <row r="152" spans="11:11">
      <c r="K152" s="39"/>
    </row>
    <row r="153" spans="11:11">
      <c r="K153" s="39"/>
    </row>
    <row r="154" spans="11:11">
      <c r="K154" s="39"/>
    </row>
    <row r="155" spans="11:11">
      <c r="K155" s="39"/>
    </row>
    <row r="156" spans="11:11">
      <c r="K156" s="39"/>
    </row>
    <row r="157" spans="11:11">
      <c r="K157" s="39"/>
    </row>
    <row r="158" spans="11:11">
      <c r="K158" s="39"/>
    </row>
    <row r="159" spans="11:11">
      <c r="K159" s="39"/>
    </row>
    <row r="160" spans="11:11">
      <c r="K160" s="39"/>
    </row>
    <row r="161" spans="11:11">
      <c r="K161" s="39"/>
    </row>
    <row r="162" spans="11:11">
      <c r="K162" s="39"/>
    </row>
    <row r="163" spans="11:11">
      <c r="K163" s="39"/>
    </row>
    <row r="164" spans="11:11">
      <c r="K164" s="39"/>
    </row>
    <row r="165" spans="11:11">
      <c r="K165" s="39"/>
    </row>
    <row r="166" spans="11:11">
      <c r="K166" s="39"/>
    </row>
    <row r="167" spans="11:11">
      <c r="K167" s="39"/>
    </row>
    <row r="168" spans="11:11">
      <c r="K168" s="39"/>
    </row>
    <row r="169" spans="11:11">
      <c r="K169" s="39"/>
    </row>
    <row r="170" spans="11:11">
      <c r="K170" s="39"/>
    </row>
    <row r="171" spans="11:11">
      <c r="K171" s="39"/>
    </row>
    <row r="172" spans="11:11">
      <c r="K172" s="39"/>
    </row>
    <row r="173" spans="11:11">
      <c r="K173" s="39"/>
    </row>
    <row r="174" spans="11:11">
      <c r="K174" s="39"/>
    </row>
    <row r="175" spans="11:11">
      <c r="K175" s="39"/>
    </row>
    <row r="176" spans="11:11">
      <c r="K176" s="39"/>
    </row>
    <row r="177" spans="11:11">
      <c r="K177" s="39"/>
    </row>
    <row r="178" spans="11:11">
      <c r="K178" s="39"/>
    </row>
    <row r="179" spans="11:11">
      <c r="K179" s="39"/>
    </row>
    <row r="180" spans="11:11">
      <c r="K180" s="39"/>
    </row>
    <row r="181" spans="11:11">
      <c r="K181" s="39"/>
    </row>
    <row r="182" spans="11:11">
      <c r="K182" s="39"/>
    </row>
    <row r="183" spans="11:11">
      <c r="K183" s="39"/>
    </row>
    <row r="184" spans="11:11">
      <c r="K184" s="39"/>
    </row>
    <row r="185" spans="11:11">
      <c r="K185" s="39"/>
    </row>
    <row r="186" spans="11:11">
      <c r="K186" s="39"/>
    </row>
    <row r="187" spans="11:11">
      <c r="K187" s="39"/>
    </row>
    <row r="188" spans="11:11">
      <c r="K188" s="39"/>
    </row>
    <row r="189" spans="11:11">
      <c r="K189" s="39"/>
    </row>
    <row r="190" spans="11:11">
      <c r="K190" s="39"/>
    </row>
    <row r="191" spans="11:11">
      <c r="K191" s="39"/>
    </row>
    <row r="192" spans="11:11">
      <c r="K192" s="39"/>
    </row>
    <row r="193" spans="11:11">
      <c r="K193" s="39"/>
    </row>
    <row r="194" spans="11:11">
      <c r="K194" s="39"/>
    </row>
    <row r="195" spans="11:11">
      <c r="K195" s="39"/>
    </row>
    <row r="196" spans="11:11">
      <c r="K196" s="39"/>
    </row>
    <row r="197" spans="11:11">
      <c r="K197" s="39"/>
    </row>
    <row r="198" spans="11:11">
      <c r="K198" s="39"/>
    </row>
    <row r="199" spans="11:11">
      <c r="K199" s="39"/>
    </row>
    <row r="200" spans="11:11">
      <c r="K200" s="39"/>
    </row>
    <row r="201" spans="11:11">
      <c r="K201" s="39"/>
    </row>
    <row r="202" spans="11:11">
      <c r="K202" s="39"/>
    </row>
    <row r="203" spans="11:11">
      <c r="K203" s="39"/>
    </row>
    <row r="204" spans="11:11">
      <c r="K204" s="39"/>
    </row>
    <row r="205" spans="11:11">
      <c r="K205" s="39"/>
    </row>
    <row r="206" spans="11:11">
      <c r="K206" s="39"/>
    </row>
    <row r="207" spans="11:11">
      <c r="K207" s="39"/>
    </row>
    <row r="208" spans="11:11">
      <c r="K208" s="39"/>
    </row>
    <row r="209" spans="11:11">
      <c r="K209" s="39"/>
    </row>
    <row r="210" spans="11:11">
      <c r="K210" s="39"/>
    </row>
    <row r="211" spans="11:11">
      <c r="K211" s="39"/>
    </row>
    <row r="212" spans="11:11">
      <c r="K212" s="39"/>
    </row>
    <row r="213" spans="11:11">
      <c r="K213" s="39"/>
    </row>
    <row r="214" spans="11:11">
      <c r="K214" s="39"/>
    </row>
    <row r="215" spans="11:11">
      <c r="K215" s="39"/>
    </row>
    <row r="216" spans="11:11">
      <c r="K216" s="39"/>
    </row>
    <row r="217" spans="11:11">
      <c r="K217" s="39"/>
    </row>
    <row r="218" spans="11:11">
      <c r="K218" s="39"/>
    </row>
    <row r="219" spans="11:11">
      <c r="K219" s="39"/>
    </row>
    <row r="220" spans="11:11">
      <c r="K220" s="39"/>
    </row>
    <row r="221" spans="11:11">
      <c r="K221" s="39"/>
    </row>
    <row r="222" spans="11:11">
      <c r="K222" s="39"/>
    </row>
    <row r="223" spans="11:11">
      <c r="K223" s="39"/>
    </row>
    <row r="224" spans="11:11">
      <c r="K224" s="39"/>
    </row>
    <row r="225" spans="11:11">
      <c r="K225" s="39"/>
    </row>
    <row r="226" spans="11:11">
      <c r="K226" s="39"/>
    </row>
    <row r="227" spans="11:11">
      <c r="K227" s="39"/>
    </row>
    <row r="228" spans="11:11">
      <c r="K228" s="39"/>
    </row>
    <row r="229" spans="11:11">
      <c r="K229" s="39"/>
    </row>
    <row r="230" spans="11:11">
      <c r="K230" s="39"/>
    </row>
    <row r="231" spans="11:11">
      <c r="K231" s="39"/>
    </row>
    <row r="232" spans="11:11">
      <c r="K232" s="39"/>
    </row>
    <row r="233" spans="11:11">
      <c r="K233" s="39"/>
    </row>
    <row r="234" spans="11:11">
      <c r="K234" s="39"/>
    </row>
    <row r="235" spans="11:11">
      <c r="K235" s="39"/>
    </row>
    <row r="236" spans="11:11">
      <c r="K236" s="39"/>
    </row>
    <row r="237" spans="11:11">
      <c r="K237" s="39"/>
    </row>
    <row r="238" spans="11:11">
      <c r="K238" s="39"/>
    </row>
    <row r="239" spans="11:11">
      <c r="K239" s="39"/>
    </row>
    <row r="240" spans="11:11">
      <c r="K240" s="39"/>
    </row>
    <row r="241" spans="11:11">
      <c r="K241" s="39"/>
    </row>
    <row r="242" spans="11:11">
      <c r="K242" s="39"/>
    </row>
    <row r="243" spans="11:11">
      <c r="K243" s="39"/>
    </row>
    <row r="244" spans="11:11">
      <c r="K244" s="39"/>
    </row>
    <row r="245" spans="11:11">
      <c r="K245" s="39"/>
    </row>
    <row r="246" spans="11:11">
      <c r="K246" s="39"/>
    </row>
    <row r="247" spans="11:11">
      <c r="K247" s="39"/>
    </row>
    <row r="248" spans="11:11">
      <c r="K248" s="39"/>
    </row>
    <row r="249" spans="11:11">
      <c r="K249" s="39"/>
    </row>
    <row r="250" spans="11:11">
      <c r="K250" s="39"/>
    </row>
    <row r="251" spans="11:11">
      <c r="K251" s="39"/>
    </row>
    <row r="252" spans="11:11">
      <c r="K252" s="39"/>
    </row>
    <row r="253" spans="11:11">
      <c r="K253" s="39"/>
    </row>
    <row r="254" spans="11:11">
      <c r="K254" s="39"/>
    </row>
    <row r="255" spans="11:11">
      <c r="K255" s="39"/>
    </row>
    <row r="256" spans="11:11">
      <c r="K256" s="39"/>
    </row>
    <row r="257" spans="11:11">
      <c r="K257" s="39"/>
    </row>
    <row r="258" spans="11:11">
      <c r="K258" s="39"/>
    </row>
    <row r="259" spans="11:11">
      <c r="K259" s="39"/>
    </row>
    <row r="260" spans="11:11">
      <c r="K260" s="39"/>
    </row>
    <row r="261" spans="11:11">
      <c r="K261" s="39"/>
    </row>
    <row r="262" spans="11:11">
      <c r="K262" s="39"/>
    </row>
    <row r="263" spans="11:11">
      <c r="K263" s="39"/>
    </row>
    <row r="264" spans="11:11">
      <c r="K264" s="39"/>
    </row>
    <row r="265" spans="11:11">
      <c r="K265" s="39"/>
    </row>
    <row r="266" spans="11:11">
      <c r="K266" s="39"/>
    </row>
    <row r="267" spans="11:11">
      <c r="K267" s="39"/>
    </row>
    <row r="268" spans="11:11">
      <c r="K268" s="39"/>
    </row>
    <row r="269" spans="11:11">
      <c r="K269" s="39"/>
    </row>
    <row r="270" spans="11:11">
      <c r="K270" s="39"/>
    </row>
    <row r="271" spans="11:11">
      <c r="K271" s="39"/>
    </row>
    <row r="272" spans="11:11">
      <c r="K272" s="39"/>
    </row>
    <row r="273" spans="11:11">
      <c r="K273" s="39"/>
    </row>
    <row r="274" spans="11:11">
      <c r="K274" s="39"/>
    </row>
    <row r="275" spans="11:11">
      <c r="K275" s="39"/>
    </row>
    <row r="276" spans="11:11">
      <c r="K276" s="39"/>
    </row>
    <row r="277" spans="11:11">
      <c r="K277" s="39"/>
    </row>
    <row r="278" spans="11:11">
      <c r="K278" s="39"/>
    </row>
    <row r="279" spans="11:11">
      <c r="K279" s="39"/>
    </row>
    <row r="280" spans="11:11">
      <c r="K280" s="39"/>
    </row>
    <row r="281" spans="11:11">
      <c r="K281" s="39"/>
    </row>
    <row r="282" spans="11:11">
      <c r="K282" s="39"/>
    </row>
    <row r="283" spans="11:11">
      <c r="K283" s="39"/>
    </row>
    <row r="284" spans="11:11">
      <c r="K284" s="39"/>
    </row>
    <row r="285" spans="11:11">
      <c r="K285" s="39"/>
    </row>
    <row r="286" spans="11:11">
      <c r="K286" s="39"/>
    </row>
    <row r="287" spans="11:11">
      <c r="K287" s="39"/>
    </row>
    <row r="288" spans="11:11">
      <c r="K288" s="39"/>
    </row>
    <row r="289" spans="11:11">
      <c r="K289" s="39"/>
    </row>
    <row r="290" spans="11:11">
      <c r="K290" s="39"/>
    </row>
    <row r="291" spans="11:11">
      <c r="K291" s="39"/>
    </row>
    <row r="292" spans="11:11">
      <c r="K292" s="39"/>
    </row>
    <row r="293" spans="11:11">
      <c r="K293" s="39"/>
    </row>
    <row r="294" spans="11:11">
      <c r="K294" s="39"/>
    </row>
    <row r="295" spans="11:11">
      <c r="K295" s="39"/>
    </row>
    <row r="296" spans="11:11">
      <c r="K296" s="39"/>
    </row>
    <row r="297" spans="11:11">
      <c r="K297" s="39"/>
    </row>
    <row r="298" spans="11:11">
      <c r="K298" s="39"/>
    </row>
    <row r="299" spans="11:11">
      <c r="K299" s="39"/>
    </row>
    <row r="300" spans="11:11">
      <c r="K300" s="39"/>
    </row>
    <row r="301" spans="11:11">
      <c r="K301" s="39"/>
    </row>
    <row r="302" spans="11:11">
      <c r="K302" s="39"/>
    </row>
    <row r="303" spans="11:11">
      <c r="K303" s="39"/>
    </row>
    <row r="304" spans="11:11">
      <c r="K304" s="39"/>
    </row>
    <row r="305" spans="11:11">
      <c r="K305" s="39"/>
    </row>
    <row r="306" spans="11:11">
      <c r="K306" s="39"/>
    </row>
    <row r="307" spans="11:11">
      <c r="K307" s="39"/>
    </row>
    <row r="308" spans="11:11">
      <c r="K308" s="39"/>
    </row>
    <row r="309" spans="11:11">
      <c r="K309" s="39"/>
    </row>
    <row r="310" spans="11:11">
      <c r="K310" s="39"/>
    </row>
    <row r="311" spans="11:11">
      <c r="K311" s="39"/>
    </row>
    <row r="312" spans="11:11">
      <c r="K312" s="39"/>
    </row>
    <row r="313" spans="11:11">
      <c r="K313" s="39"/>
    </row>
    <row r="314" spans="11:11">
      <c r="K314" s="39"/>
    </row>
    <row r="315" spans="11:11">
      <c r="K315" s="39"/>
    </row>
    <row r="316" spans="11:11">
      <c r="K316" s="39"/>
    </row>
    <row r="317" spans="11:11">
      <c r="K317" s="39"/>
    </row>
    <row r="318" spans="11:11">
      <c r="K318" s="39"/>
    </row>
    <row r="319" spans="11:11">
      <c r="K319" s="39"/>
    </row>
    <row r="320" spans="11:11">
      <c r="K320" s="39"/>
    </row>
    <row r="321" spans="11:11">
      <c r="K321" s="39"/>
    </row>
    <row r="322" spans="11:11">
      <c r="K322" s="39"/>
    </row>
    <row r="323" spans="11:11">
      <c r="K323" s="39"/>
    </row>
    <row r="324" spans="11:11">
      <c r="K324" s="39"/>
    </row>
    <row r="325" spans="11:11">
      <c r="K325" s="39"/>
    </row>
    <row r="326" spans="11:11">
      <c r="K326" s="39"/>
    </row>
    <row r="327" spans="11:11">
      <c r="K327" s="39"/>
    </row>
    <row r="328" spans="11:11">
      <c r="K328" s="39"/>
    </row>
    <row r="329" spans="11:11">
      <c r="K329" s="39"/>
    </row>
    <row r="330" spans="11:11">
      <c r="K330" s="39"/>
    </row>
    <row r="331" spans="11:11">
      <c r="K331" s="39"/>
    </row>
    <row r="332" spans="11:11">
      <c r="K332" s="39"/>
    </row>
    <row r="333" spans="11:11">
      <c r="K333" s="39"/>
    </row>
    <row r="334" spans="11:11">
      <c r="K334" s="39"/>
    </row>
    <row r="335" spans="11:11">
      <c r="K335" s="39"/>
    </row>
    <row r="336" spans="11:11">
      <c r="K336" s="39"/>
    </row>
    <row r="337" spans="11:11">
      <c r="K337" s="39"/>
    </row>
    <row r="338" spans="11:11">
      <c r="K338" s="39"/>
    </row>
    <row r="339" spans="11:11">
      <c r="K339" s="39"/>
    </row>
    <row r="340" spans="11:11">
      <c r="K340" s="39"/>
    </row>
    <row r="341" spans="11:11">
      <c r="K341" s="39"/>
    </row>
    <row r="342" spans="11:11">
      <c r="K342" s="39"/>
    </row>
    <row r="343" spans="11:11">
      <c r="K343" s="39"/>
    </row>
    <row r="344" spans="11:11">
      <c r="K344" s="39"/>
    </row>
    <row r="345" spans="11:11">
      <c r="K345" s="39"/>
    </row>
    <row r="346" spans="11:11">
      <c r="K346" s="39"/>
    </row>
    <row r="347" spans="11:11">
      <c r="K347" s="39"/>
    </row>
    <row r="348" spans="11:11">
      <c r="K348" s="39"/>
    </row>
    <row r="349" spans="11:11">
      <c r="K349" s="39"/>
    </row>
    <row r="350" spans="11:11">
      <c r="K350" s="39"/>
    </row>
    <row r="351" spans="11:11">
      <c r="K351" s="39"/>
    </row>
    <row r="352" spans="11:11">
      <c r="K352" s="39"/>
    </row>
    <row r="353" spans="11:11">
      <c r="K353" s="39"/>
    </row>
    <row r="354" spans="11:11">
      <c r="K354" s="39"/>
    </row>
    <row r="355" spans="11:11">
      <c r="K355" s="39"/>
    </row>
    <row r="356" spans="11:11">
      <c r="K356" s="39"/>
    </row>
    <row r="357" spans="11:11">
      <c r="K357" s="39"/>
    </row>
    <row r="358" spans="11:11">
      <c r="K358" s="39"/>
    </row>
    <row r="359" spans="11:11">
      <c r="K359" s="39"/>
    </row>
    <row r="360" spans="11:11">
      <c r="K360" s="39"/>
    </row>
    <row r="361" spans="11:11">
      <c r="K361" s="39"/>
    </row>
    <row r="362" spans="11:11">
      <c r="K362" s="39"/>
    </row>
    <row r="363" spans="11:11">
      <c r="K363" s="39"/>
    </row>
    <row r="364" spans="11:11">
      <c r="K364" s="39"/>
    </row>
    <row r="365" spans="11:11">
      <c r="K365" s="39"/>
    </row>
    <row r="366" spans="11:11">
      <c r="K366" s="39"/>
    </row>
    <row r="367" spans="11:11">
      <c r="K367" s="39"/>
    </row>
    <row r="368" spans="11:11">
      <c r="K368" s="39"/>
    </row>
    <row r="369" spans="11:11">
      <c r="K369" s="39"/>
    </row>
    <row r="370" spans="11:11">
      <c r="K370" s="39"/>
    </row>
    <row r="371" spans="11:11">
      <c r="K371" s="39"/>
    </row>
    <row r="372" spans="11:11">
      <c r="K372" s="39"/>
    </row>
    <row r="373" spans="11:11">
      <c r="K373" s="39"/>
    </row>
    <row r="374" spans="11:11">
      <c r="K374" s="39"/>
    </row>
    <row r="375" spans="11:11">
      <c r="K375" s="39"/>
    </row>
    <row r="376" spans="11:11">
      <c r="K376" s="39"/>
    </row>
    <row r="377" spans="11:11">
      <c r="K377" s="39"/>
    </row>
    <row r="378" spans="11:11">
      <c r="K378" s="39"/>
    </row>
    <row r="379" spans="11:11">
      <c r="K379" s="39"/>
    </row>
    <row r="380" spans="11:11">
      <c r="K380" s="39"/>
    </row>
    <row r="381" spans="11:11">
      <c r="K381" s="39"/>
    </row>
    <row r="382" spans="11:11">
      <c r="K382" s="39"/>
    </row>
    <row r="383" spans="11:11">
      <c r="K383" s="39"/>
    </row>
    <row r="384" spans="11:11">
      <c r="K384" s="39"/>
    </row>
    <row r="385" spans="11:11">
      <c r="K385" s="39"/>
    </row>
    <row r="386" spans="11:11">
      <c r="K386" s="39"/>
    </row>
    <row r="387" spans="11:11">
      <c r="K387" s="39"/>
    </row>
    <row r="388" spans="11:11">
      <c r="K388" s="39"/>
    </row>
    <row r="389" spans="11:11">
      <c r="K389" s="39"/>
    </row>
    <row r="390" spans="11:11">
      <c r="K390" s="39"/>
    </row>
    <row r="391" spans="11:11">
      <c r="K391" s="39"/>
    </row>
    <row r="392" spans="11:11">
      <c r="K392" s="39"/>
    </row>
    <row r="393" spans="11:11">
      <c r="K393" s="39"/>
    </row>
    <row r="394" spans="11:11">
      <c r="K394" s="39"/>
    </row>
    <row r="395" spans="11:11">
      <c r="K395" s="39"/>
    </row>
    <row r="396" spans="11:11">
      <c r="K396" s="39"/>
    </row>
    <row r="397" spans="11:11">
      <c r="K397" s="39"/>
    </row>
    <row r="398" spans="11:11">
      <c r="K398" s="39"/>
    </row>
    <row r="399" spans="11:11">
      <c r="K399" s="39"/>
    </row>
    <row r="400" spans="11:11">
      <c r="K400" s="39"/>
    </row>
    <row r="401" spans="11:11">
      <c r="K401" s="39"/>
    </row>
    <row r="402" spans="11:11">
      <c r="K402" s="39"/>
    </row>
    <row r="403" spans="11:11">
      <c r="K403" s="39"/>
    </row>
    <row r="404" spans="11:11">
      <c r="K404" s="39"/>
    </row>
    <row r="405" spans="11:11">
      <c r="K405" s="39"/>
    </row>
    <row r="406" spans="11:11">
      <c r="K406" s="39"/>
    </row>
    <row r="407" spans="11:11">
      <c r="K407" s="39"/>
    </row>
    <row r="408" spans="11:11">
      <c r="K408" s="39"/>
    </row>
    <row r="409" spans="11:11">
      <c r="K409" s="39"/>
    </row>
    <row r="410" spans="11:11">
      <c r="K410" s="39"/>
    </row>
    <row r="411" spans="11:11">
      <c r="K411" s="39"/>
    </row>
    <row r="412" spans="11:11">
      <c r="K412" s="39"/>
    </row>
    <row r="413" spans="11:11">
      <c r="K413" s="39"/>
    </row>
    <row r="414" spans="11:11">
      <c r="K414" s="39"/>
    </row>
    <row r="415" spans="11:11">
      <c r="K415" s="39"/>
    </row>
    <row r="416" spans="11:11">
      <c r="K416" s="39"/>
    </row>
    <row r="417" spans="11:11">
      <c r="K417" s="39"/>
    </row>
    <row r="418" spans="11:11">
      <c r="K418" s="39"/>
    </row>
    <row r="419" spans="11:11">
      <c r="K419" s="39"/>
    </row>
    <row r="420" spans="11:11">
      <c r="K420" s="39"/>
    </row>
    <row r="421" spans="11:11">
      <c r="K421" s="39"/>
    </row>
    <row r="422" spans="11:11">
      <c r="K422" s="39"/>
    </row>
    <row r="423" spans="11:11">
      <c r="K423" s="39"/>
    </row>
    <row r="424" spans="11:11">
      <c r="K424" s="39"/>
    </row>
    <row r="425" spans="11:11">
      <c r="K425" s="39"/>
    </row>
    <row r="426" spans="11:11">
      <c r="K426" s="39"/>
    </row>
    <row r="427" spans="11:11">
      <c r="K427" s="39"/>
    </row>
    <row r="428" spans="11:11">
      <c r="K428" s="39"/>
    </row>
    <row r="429" spans="11:11">
      <c r="K429" s="39"/>
    </row>
    <row r="430" spans="11:11">
      <c r="K430" s="39"/>
    </row>
    <row r="431" spans="11:11">
      <c r="K431" s="39"/>
    </row>
    <row r="432" spans="11:11">
      <c r="K432" s="39"/>
    </row>
    <row r="433" spans="11:11">
      <c r="K433" s="39"/>
    </row>
    <row r="434" spans="11:11">
      <c r="K434" s="39"/>
    </row>
    <row r="435" spans="11:11">
      <c r="K435" s="39"/>
    </row>
    <row r="436" spans="11:11">
      <c r="K436" s="39"/>
    </row>
    <row r="437" spans="11:11">
      <c r="K437" s="39"/>
    </row>
    <row r="438" spans="11:11">
      <c r="K438" s="39"/>
    </row>
    <row r="439" spans="11:11">
      <c r="K439" s="39"/>
    </row>
    <row r="440" spans="11:11">
      <c r="K440" s="39"/>
    </row>
    <row r="441" spans="11:11">
      <c r="K441" s="39"/>
    </row>
    <row r="442" spans="11:11">
      <c r="K442" s="39"/>
    </row>
    <row r="443" spans="11:11">
      <c r="K443" s="39"/>
    </row>
    <row r="444" spans="11:11">
      <c r="K444" s="39"/>
    </row>
    <row r="445" spans="11:11">
      <c r="K445" s="39"/>
    </row>
    <row r="446" spans="11:11">
      <c r="K446" s="39"/>
    </row>
    <row r="447" spans="11:11">
      <c r="K447" s="39"/>
    </row>
    <row r="448" spans="11:11">
      <c r="K448" s="39"/>
    </row>
    <row r="449" spans="11:11">
      <c r="K449" s="39"/>
    </row>
    <row r="450" spans="11:11">
      <c r="K450" s="39"/>
    </row>
    <row r="451" spans="11:11">
      <c r="K451" s="39"/>
    </row>
    <row r="452" spans="11:11">
      <c r="K452" s="39"/>
    </row>
    <row r="453" spans="11:11">
      <c r="K453" s="39"/>
    </row>
    <row r="454" spans="11:11">
      <c r="K454" s="39"/>
    </row>
    <row r="455" spans="11:11">
      <c r="K455" s="39"/>
    </row>
    <row r="456" spans="11:11">
      <c r="K456" s="39"/>
    </row>
    <row r="457" spans="11:11">
      <c r="K457" s="39"/>
    </row>
    <row r="458" spans="11:11">
      <c r="K458" s="39"/>
    </row>
    <row r="459" spans="11:11">
      <c r="K459" s="39"/>
    </row>
    <row r="460" spans="11:11">
      <c r="K460" s="39"/>
    </row>
    <row r="461" spans="11:11">
      <c r="K461" s="39"/>
    </row>
    <row r="462" spans="11:11">
      <c r="K462" s="39"/>
    </row>
    <row r="463" spans="11:11">
      <c r="K463" s="39"/>
    </row>
    <row r="464" spans="11:11">
      <c r="K464" s="39"/>
    </row>
    <row r="465" spans="11:11">
      <c r="K465" s="39"/>
    </row>
    <row r="466" spans="11:11">
      <c r="K466" s="39"/>
    </row>
    <row r="467" spans="11:11">
      <c r="K467" s="39"/>
    </row>
    <row r="468" spans="11:11">
      <c r="K468" s="39"/>
    </row>
    <row r="469" spans="11:11">
      <c r="K469" s="39"/>
    </row>
    <row r="470" spans="11:11">
      <c r="K470" s="39"/>
    </row>
    <row r="471" spans="11:11">
      <c r="K471" s="39"/>
    </row>
    <row r="472" spans="11:11">
      <c r="K472" s="39"/>
    </row>
    <row r="473" spans="11:11">
      <c r="K473" s="39"/>
    </row>
    <row r="474" spans="11:11">
      <c r="K474" s="39"/>
    </row>
    <row r="475" spans="11:11">
      <c r="K475" s="39"/>
    </row>
    <row r="476" spans="11:11">
      <c r="K476" s="39"/>
    </row>
    <row r="477" spans="11:11">
      <c r="K477" s="39"/>
    </row>
    <row r="478" spans="11:11">
      <c r="K478" s="39"/>
    </row>
    <row r="479" spans="11:11">
      <c r="K479" s="39"/>
    </row>
    <row r="480" spans="11:11">
      <c r="K480" s="39"/>
    </row>
    <row r="481" spans="11:11">
      <c r="K481" s="39"/>
    </row>
    <row r="482" spans="11:11">
      <c r="K482" s="39"/>
    </row>
    <row r="483" spans="11:11">
      <c r="K483" s="39"/>
    </row>
    <row r="484" spans="11:11">
      <c r="K484" s="39"/>
    </row>
    <row r="485" spans="11:11">
      <c r="K485" s="39"/>
    </row>
    <row r="486" spans="11:11">
      <c r="K486" s="39"/>
    </row>
    <row r="487" spans="11:11">
      <c r="K487" s="39"/>
    </row>
    <row r="488" spans="11:11">
      <c r="K488" s="39"/>
    </row>
    <row r="489" spans="11:11">
      <c r="K489" s="39"/>
    </row>
    <row r="490" spans="11:11">
      <c r="K490" s="39"/>
    </row>
    <row r="491" spans="11:11">
      <c r="K491" s="39"/>
    </row>
    <row r="492" spans="11:11">
      <c r="K492" s="39"/>
    </row>
    <row r="493" spans="11:11">
      <c r="K493" s="39"/>
    </row>
    <row r="494" spans="11:11">
      <c r="K494" s="39"/>
    </row>
    <row r="495" spans="11:11">
      <c r="K495" s="39"/>
    </row>
    <row r="496" spans="11:11">
      <c r="K496" s="39"/>
    </row>
    <row r="497" spans="11:11">
      <c r="K497" s="39"/>
    </row>
    <row r="498" spans="11:11">
      <c r="K498" s="39"/>
    </row>
    <row r="499" spans="11:11">
      <c r="K499" s="39"/>
    </row>
    <row r="500" spans="11:11">
      <c r="K500" s="39"/>
    </row>
    <row r="501" spans="11:11">
      <c r="K501" s="39"/>
    </row>
    <row r="502" spans="11:11">
      <c r="K502" s="39"/>
    </row>
    <row r="503" spans="11:11">
      <c r="K503" s="39"/>
    </row>
    <row r="504" spans="11:11">
      <c r="K504" s="39"/>
    </row>
    <row r="505" spans="11:11">
      <c r="K505" s="39"/>
    </row>
    <row r="506" spans="11:11">
      <c r="K506" s="39"/>
    </row>
    <row r="507" spans="11:11">
      <c r="K507" s="39"/>
    </row>
    <row r="508" spans="11:11">
      <c r="K508" s="39"/>
    </row>
    <row r="509" spans="11:11">
      <c r="K509" s="39"/>
    </row>
    <row r="510" spans="11:11">
      <c r="K510" s="39"/>
    </row>
    <row r="511" spans="11:11">
      <c r="K511" s="39"/>
    </row>
    <row r="512" spans="11:11">
      <c r="K512" s="39"/>
    </row>
    <row r="513" spans="11:11">
      <c r="K513" s="39"/>
    </row>
    <row r="514" spans="11:11">
      <c r="K514" s="39"/>
    </row>
    <row r="515" spans="11:11">
      <c r="K515" s="39"/>
    </row>
    <row r="516" spans="11:11">
      <c r="K516" s="39"/>
    </row>
    <row r="517" spans="11:11">
      <c r="K517" s="39"/>
    </row>
    <row r="518" spans="11:11">
      <c r="K518" s="39"/>
    </row>
    <row r="519" spans="11:11">
      <c r="K519" s="39"/>
    </row>
    <row r="520" spans="11:11">
      <c r="K520" s="39"/>
    </row>
    <row r="521" spans="11:11">
      <c r="K521" s="39"/>
    </row>
    <row r="522" spans="11:11">
      <c r="K522" s="39"/>
    </row>
    <row r="523" spans="11:11">
      <c r="K523" s="39"/>
    </row>
    <row r="524" spans="11:11">
      <c r="K524" s="39"/>
    </row>
    <row r="525" spans="11:11">
      <c r="K525" s="39"/>
    </row>
    <row r="526" spans="11:11">
      <c r="K526" s="39"/>
    </row>
    <row r="527" spans="11:11">
      <c r="K527" s="39"/>
    </row>
    <row r="528" spans="11:11">
      <c r="K528" s="39"/>
    </row>
    <row r="529" spans="11:11">
      <c r="K529" s="39"/>
    </row>
    <row r="530" spans="11:11">
      <c r="K530" s="39"/>
    </row>
    <row r="531" spans="11:11">
      <c r="K531" s="39"/>
    </row>
    <row r="532" spans="11:11">
      <c r="K532" s="39"/>
    </row>
    <row r="533" spans="11:11">
      <c r="K533" s="39"/>
    </row>
    <row r="534" spans="11:11">
      <c r="K534" s="39"/>
    </row>
    <row r="535" spans="11:11">
      <c r="K535" s="39"/>
    </row>
    <row r="536" spans="11:11">
      <c r="K536" s="39"/>
    </row>
    <row r="537" spans="11:11">
      <c r="K537" s="39"/>
    </row>
    <row r="538" spans="11:11">
      <c r="K538" s="39"/>
    </row>
    <row r="539" spans="11:11">
      <c r="K539" s="39"/>
    </row>
    <row r="540" spans="11:11">
      <c r="K540" s="39"/>
    </row>
    <row r="541" spans="11:11">
      <c r="K541" s="39"/>
    </row>
    <row r="542" spans="11:11">
      <c r="K542" s="39"/>
    </row>
    <row r="543" spans="11:11">
      <c r="K543" s="39"/>
    </row>
    <row r="544" spans="11:11">
      <c r="K544" s="39"/>
    </row>
    <row r="545" spans="11:11">
      <c r="K545" s="39"/>
    </row>
    <row r="546" spans="11:11">
      <c r="K546" s="39"/>
    </row>
    <row r="547" spans="11:11">
      <c r="K547" s="39"/>
    </row>
    <row r="548" spans="11:11">
      <c r="K548" s="39"/>
    </row>
    <row r="549" spans="11:11">
      <c r="K549" s="39"/>
    </row>
    <row r="550" spans="11:11">
      <c r="K550" s="39"/>
    </row>
    <row r="551" spans="11:11">
      <c r="K551" s="39"/>
    </row>
    <row r="552" spans="11:11">
      <c r="K552" s="39"/>
    </row>
    <row r="553" spans="11:11">
      <c r="K553" s="39"/>
    </row>
    <row r="554" spans="11:11">
      <c r="K554" s="39"/>
    </row>
    <row r="555" spans="11:11">
      <c r="K555" s="39"/>
    </row>
    <row r="556" spans="11:11">
      <c r="K556" s="39"/>
    </row>
    <row r="557" spans="11:11">
      <c r="K557" s="39"/>
    </row>
    <row r="558" spans="11:11">
      <c r="K558" s="39"/>
    </row>
    <row r="559" spans="11:11">
      <c r="K559" s="39"/>
    </row>
    <row r="560" spans="11:11">
      <c r="K560" s="39"/>
    </row>
    <row r="561" spans="11:11">
      <c r="K561" s="39"/>
    </row>
    <row r="562" spans="11:11">
      <c r="K562" s="39"/>
    </row>
    <row r="563" spans="11:11">
      <c r="K563" s="39"/>
    </row>
    <row r="564" spans="11:11">
      <c r="K564" s="39"/>
    </row>
    <row r="565" spans="11:11">
      <c r="K565" s="39"/>
    </row>
    <row r="566" spans="11:11">
      <c r="K566" s="39"/>
    </row>
    <row r="567" spans="11:11">
      <c r="K567" s="39"/>
    </row>
    <row r="568" spans="11:11">
      <c r="K568" s="39"/>
    </row>
    <row r="569" spans="11:11">
      <c r="K569" s="39"/>
    </row>
    <row r="570" spans="11:11">
      <c r="K570" s="39"/>
    </row>
    <row r="571" spans="11:11">
      <c r="K571" s="39"/>
    </row>
    <row r="572" spans="11:11">
      <c r="K572" s="39"/>
    </row>
    <row r="573" spans="11:11">
      <c r="K573" s="39"/>
    </row>
    <row r="574" spans="11:11">
      <c r="K574" s="39"/>
    </row>
    <row r="575" spans="11:11">
      <c r="K575" s="39"/>
    </row>
    <row r="576" spans="11:11">
      <c r="K576" s="39"/>
    </row>
    <row r="577" spans="11:11">
      <c r="K577" s="39"/>
    </row>
    <row r="578" spans="11:11">
      <c r="K578" s="39"/>
    </row>
    <row r="579" spans="11:11">
      <c r="K579" s="39"/>
    </row>
    <row r="580" spans="11:11">
      <c r="K580" s="39"/>
    </row>
    <row r="581" spans="11:11">
      <c r="K581" s="39"/>
    </row>
    <row r="582" spans="11:11">
      <c r="K582" s="39"/>
    </row>
    <row r="583" spans="11:11">
      <c r="K583" s="39"/>
    </row>
    <row r="584" spans="11:11">
      <c r="K584" s="39"/>
    </row>
    <row r="585" spans="11:11">
      <c r="K585" s="39"/>
    </row>
    <row r="586" spans="11:11">
      <c r="K586" s="39"/>
    </row>
    <row r="587" spans="11:11">
      <c r="K587" s="39"/>
    </row>
    <row r="588" spans="11:11">
      <c r="K588" s="39"/>
    </row>
    <row r="589" spans="11:11">
      <c r="K589" s="39"/>
    </row>
    <row r="590" spans="11:11">
      <c r="K590" s="39"/>
    </row>
    <row r="591" spans="11:11">
      <c r="K591" s="39"/>
    </row>
    <row r="592" spans="11:11">
      <c r="K592" s="39"/>
    </row>
    <row r="593" spans="11:11">
      <c r="K593" s="39"/>
    </row>
    <row r="594" spans="11:11">
      <c r="K594" s="39"/>
    </row>
    <row r="595" spans="11:11">
      <c r="K595" s="39"/>
    </row>
    <row r="596" spans="11:11">
      <c r="K596" s="39"/>
    </row>
    <row r="597" spans="11:11">
      <c r="K597" s="39"/>
    </row>
    <row r="598" spans="11:11">
      <c r="K598" s="39"/>
    </row>
    <row r="599" spans="11:11">
      <c r="K599" s="39"/>
    </row>
    <row r="600" spans="11:11">
      <c r="K600" s="39"/>
    </row>
    <row r="601" spans="11:11">
      <c r="K601" s="39"/>
    </row>
    <row r="602" spans="11:11">
      <c r="K602" s="39"/>
    </row>
    <row r="603" spans="11:11">
      <c r="K603" s="39"/>
    </row>
    <row r="604" spans="11:11">
      <c r="K604" s="39"/>
    </row>
    <row r="605" spans="11:11">
      <c r="K605" s="39"/>
    </row>
    <row r="606" spans="11:11">
      <c r="K606" s="39"/>
    </row>
    <row r="607" spans="11:11">
      <c r="K607" s="39"/>
    </row>
    <row r="608" spans="11:11">
      <c r="K608" s="39"/>
    </row>
    <row r="609" spans="11:11">
      <c r="K609" s="39"/>
    </row>
    <row r="610" spans="11:11">
      <c r="K610" s="39"/>
    </row>
    <row r="611" spans="11:11">
      <c r="K611" s="39"/>
    </row>
    <row r="612" spans="11:11">
      <c r="K612" s="39"/>
    </row>
    <row r="613" spans="11:11">
      <c r="K613" s="39"/>
    </row>
    <row r="614" spans="11:11">
      <c r="K614" s="39"/>
    </row>
    <row r="615" spans="11:11">
      <c r="K615" s="39"/>
    </row>
    <row r="616" spans="11:11">
      <c r="K616" s="39"/>
    </row>
    <row r="617" spans="11:11">
      <c r="K617" s="39"/>
    </row>
    <row r="618" spans="11:11">
      <c r="K618" s="39"/>
    </row>
    <row r="619" spans="11:11">
      <c r="K619" s="39"/>
    </row>
    <row r="620" spans="11:11">
      <c r="K620" s="39"/>
    </row>
    <row r="621" spans="11:11">
      <c r="K621" s="39"/>
    </row>
    <row r="622" spans="11:11">
      <c r="K622" s="39"/>
    </row>
    <row r="623" spans="11:11">
      <c r="K623" s="39"/>
    </row>
    <row r="624" spans="11:11">
      <c r="K624" s="39"/>
    </row>
    <row r="625" spans="11:11">
      <c r="K625" s="39"/>
    </row>
    <row r="626" spans="11:11">
      <c r="K626" s="39"/>
    </row>
    <row r="627" spans="11:11">
      <c r="K627" s="39"/>
    </row>
    <row r="628" spans="11:11">
      <c r="K628" s="39"/>
    </row>
    <row r="629" spans="11:11">
      <c r="K629" s="39"/>
    </row>
    <row r="630" spans="11:11">
      <c r="K630" s="39"/>
    </row>
    <row r="631" spans="11:11">
      <c r="K631" s="39"/>
    </row>
    <row r="632" spans="11:11">
      <c r="K632" s="39"/>
    </row>
    <row r="633" spans="11:11">
      <c r="K633" s="39"/>
    </row>
    <row r="634" spans="11:11">
      <c r="K634" s="39"/>
    </row>
    <row r="635" spans="11:11">
      <c r="K635" s="39"/>
    </row>
    <row r="636" spans="11:11">
      <c r="K636" s="39"/>
    </row>
    <row r="637" spans="11:11">
      <c r="K637" s="39"/>
    </row>
    <row r="638" spans="11:11">
      <c r="K638" s="39"/>
    </row>
    <row r="639" spans="11:11">
      <c r="K639" s="39"/>
    </row>
    <row r="640" spans="11:11">
      <c r="K640" s="39"/>
    </row>
    <row r="641" spans="11:11">
      <c r="K641" s="39"/>
    </row>
    <row r="642" spans="11:11">
      <c r="K642" s="39"/>
    </row>
    <row r="643" spans="11:11">
      <c r="K643" s="39"/>
    </row>
    <row r="644" spans="11:11">
      <c r="K644" s="39"/>
    </row>
    <row r="645" spans="11:11">
      <c r="K645" s="39"/>
    </row>
    <row r="646" spans="11:11">
      <c r="K646" s="39"/>
    </row>
    <row r="647" spans="11:11">
      <c r="K647" s="39"/>
    </row>
    <row r="648" spans="11:11">
      <c r="K648" s="39"/>
    </row>
    <row r="649" spans="11:11">
      <c r="K649" s="39"/>
    </row>
    <row r="650" spans="11:11">
      <c r="K650" s="39"/>
    </row>
    <row r="651" spans="11:11">
      <c r="K651" s="39"/>
    </row>
    <row r="652" spans="11:11">
      <c r="K652" s="39"/>
    </row>
    <row r="653" spans="11:11">
      <c r="K653" s="39"/>
    </row>
    <row r="654" spans="11:11">
      <c r="K654" s="39"/>
    </row>
    <row r="655" spans="11:11">
      <c r="K655" s="39"/>
    </row>
    <row r="656" spans="11:11">
      <c r="K656" s="39"/>
    </row>
    <row r="657" spans="11:11">
      <c r="K657" s="39"/>
    </row>
    <row r="658" spans="11:11">
      <c r="K658" s="39"/>
    </row>
    <row r="659" spans="11:11">
      <c r="K659" s="39"/>
    </row>
    <row r="660" spans="11:11">
      <c r="K660" s="39"/>
    </row>
    <row r="661" spans="11:11">
      <c r="K661" s="39"/>
    </row>
    <row r="662" spans="11:11">
      <c r="K662" s="39"/>
    </row>
    <row r="663" spans="11:11">
      <c r="K663" s="39"/>
    </row>
    <row r="664" spans="11:11">
      <c r="K664" s="39"/>
    </row>
    <row r="665" spans="11:11">
      <c r="K665" s="39"/>
    </row>
    <row r="666" spans="11:11">
      <c r="K666" s="39"/>
    </row>
    <row r="667" spans="11:11">
      <c r="K667" s="39"/>
    </row>
    <row r="668" spans="11:11">
      <c r="K668" s="39"/>
    </row>
    <row r="669" spans="11:11">
      <c r="K669" s="39"/>
    </row>
    <row r="670" spans="11:11">
      <c r="K670" s="39"/>
    </row>
    <row r="671" spans="11:11">
      <c r="K671" s="39"/>
    </row>
    <row r="672" spans="11:11">
      <c r="K672" s="39"/>
    </row>
    <row r="673" spans="11:11">
      <c r="K673" s="39"/>
    </row>
    <row r="674" spans="11:11">
      <c r="K674" s="39"/>
    </row>
    <row r="675" spans="11:11">
      <c r="K675" s="39"/>
    </row>
    <row r="676" spans="11:11">
      <c r="K676" s="39"/>
    </row>
    <row r="677" spans="11:11">
      <c r="K677" s="39"/>
    </row>
    <row r="678" spans="11:11">
      <c r="K678" s="39"/>
    </row>
    <row r="679" spans="11:11">
      <c r="K679" s="39"/>
    </row>
    <row r="680" spans="11:11">
      <c r="K680" s="39"/>
    </row>
    <row r="681" spans="11:11">
      <c r="K681" s="39"/>
    </row>
    <row r="682" spans="11:11">
      <c r="K682" s="39"/>
    </row>
    <row r="683" spans="11:11">
      <c r="K683" s="39"/>
    </row>
    <row r="684" spans="11:11">
      <c r="K684" s="39"/>
    </row>
    <row r="685" spans="11:11">
      <c r="K685" s="39"/>
    </row>
    <row r="686" spans="11:11">
      <c r="K686" s="39"/>
    </row>
    <row r="687" spans="11:11">
      <c r="K687" s="39"/>
    </row>
    <row r="688" spans="11:11">
      <c r="K688" s="39"/>
    </row>
    <row r="689" spans="11:11">
      <c r="K689" s="39"/>
    </row>
    <row r="690" spans="11:11">
      <c r="K690" s="39"/>
    </row>
    <row r="691" spans="11:11">
      <c r="K691" s="39"/>
    </row>
    <row r="692" spans="11:11">
      <c r="K692" s="39"/>
    </row>
    <row r="693" spans="11:11">
      <c r="K693" s="39"/>
    </row>
    <row r="694" spans="11:11">
      <c r="K694" s="39"/>
    </row>
    <row r="695" spans="11:11">
      <c r="K695" s="39"/>
    </row>
    <row r="696" spans="11:11">
      <c r="K696" s="39"/>
    </row>
    <row r="697" spans="11:11">
      <c r="K697" s="39"/>
    </row>
    <row r="698" spans="11:11">
      <c r="K698" s="39"/>
    </row>
    <row r="699" spans="11:11">
      <c r="K699" s="39"/>
    </row>
    <row r="700" spans="11:11">
      <c r="K700" s="39"/>
    </row>
    <row r="701" spans="11:11">
      <c r="K701" s="39"/>
    </row>
    <row r="702" spans="11:11">
      <c r="K702" s="39"/>
    </row>
    <row r="703" spans="11:11">
      <c r="K703" s="39"/>
    </row>
    <row r="704" spans="11:11">
      <c r="K704" s="39"/>
    </row>
    <row r="705" spans="11:11">
      <c r="K705" s="39"/>
    </row>
    <row r="706" spans="11:11">
      <c r="K706" s="39"/>
    </row>
    <row r="707" spans="11:11">
      <c r="K707" s="39"/>
    </row>
    <row r="708" spans="11:11">
      <c r="K708" s="39"/>
    </row>
    <row r="709" spans="11:11">
      <c r="K709" s="39"/>
    </row>
    <row r="710" spans="11:11">
      <c r="K710" s="39"/>
    </row>
    <row r="711" spans="11:11">
      <c r="K711" s="39"/>
    </row>
    <row r="712" spans="11:11">
      <c r="K712" s="39"/>
    </row>
    <row r="713" spans="11:11">
      <c r="K713" s="39"/>
    </row>
    <row r="714" spans="11:11">
      <c r="K714" s="39"/>
    </row>
    <row r="715" spans="11:11">
      <c r="K715" s="39"/>
    </row>
    <row r="716" spans="11:11">
      <c r="K716" s="39"/>
    </row>
    <row r="717" spans="11:11">
      <c r="K717" s="39"/>
    </row>
    <row r="718" spans="11:11">
      <c r="K718" s="39"/>
    </row>
    <row r="719" spans="11:11">
      <c r="K719" s="39"/>
    </row>
    <row r="720" spans="11:11">
      <c r="K720" s="39"/>
    </row>
    <row r="721" spans="11:11">
      <c r="K721" s="39"/>
    </row>
    <row r="722" spans="11:11">
      <c r="K722" s="39"/>
    </row>
    <row r="723" spans="11:11">
      <c r="K723" s="39"/>
    </row>
    <row r="724" spans="11:11">
      <c r="K724" s="39"/>
    </row>
    <row r="725" spans="11:11">
      <c r="K725" s="39"/>
    </row>
    <row r="726" spans="11:11">
      <c r="K726" s="39"/>
    </row>
    <row r="727" spans="11:11">
      <c r="K727" s="39"/>
    </row>
    <row r="728" spans="11:11">
      <c r="K728" s="39"/>
    </row>
    <row r="729" spans="11:11">
      <c r="K729" s="39"/>
    </row>
    <row r="730" spans="11:11">
      <c r="K730" s="39"/>
    </row>
    <row r="731" spans="11:11">
      <c r="K731" s="39"/>
    </row>
    <row r="732" spans="11:11">
      <c r="K732" s="39"/>
    </row>
    <row r="733" spans="11:11">
      <c r="K733" s="39"/>
    </row>
    <row r="734" spans="11:11">
      <c r="K734" s="39"/>
    </row>
    <row r="735" spans="11:11">
      <c r="K735" s="39"/>
    </row>
    <row r="736" spans="11:11">
      <c r="K736" s="39"/>
    </row>
    <row r="737" spans="11:11">
      <c r="K737" s="39"/>
    </row>
    <row r="738" spans="11:11">
      <c r="K738" s="39"/>
    </row>
    <row r="739" spans="11:11">
      <c r="K739" s="39"/>
    </row>
    <row r="740" spans="11:11">
      <c r="K740" s="39"/>
    </row>
    <row r="741" spans="11:11">
      <c r="K741" s="39"/>
    </row>
    <row r="742" spans="11:11">
      <c r="K742" s="39"/>
    </row>
    <row r="743" spans="11:11">
      <c r="K743" s="39"/>
    </row>
    <row r="744" spans="11:11">
      <c r="K744" s="39"/>
    </row>
    <row r="745" spans="11:11">
      <c r="K745" s="39"/>
    </row>
    <row r="746" spans="11:11">
      <c r="K746" s="39"/>
    </row>
    <row r="747" spans="11:11">
      <c r="K747" s="39"/>
    </row>
    <row r="748" spans="11:11">
      <c r="K748" s="39"/>
    </row>
    <row r="749" spans="11:11">
      <c r="K749" s="39"/>
    </row>
    <row r="750" spans="11:11">
      <c r="K750" s="39"/>
    </row>
    <row r="751" spans="11:11">
      <c r="K751" s="39"/>
    </row>
    <row r="752" spans="11:11">
      <c r="K752" s="39"/>
    </row>
    <row r="753" spans="11:11">
      <c r="K753" s="39"/>
    </row>
    <row r="754" spans="11:11">
      <c r="K754" s="39"/>
    </row>
    <row r="755" spans="11:11">
      <c r="K755" s="39"/>
    </row>
    <row r="756" spans="11:11">
      <c r="K756" s="39"/>
    </row>
    <row r="757" spans="11:11">
      <c r="K757" s="39"/>
    </row>
    <row r="758" spans="11:11">
      <c r="K758" s="39"/>
    </row>
    <row r="759" spans="11:11">
      <c r="K759" s="39"/>
    </row>
    <row r="760" spans="11:11">
      <c r="K760" s="39"/>
    </row>
    <row r="761" spans="11:11">
      <c r="K761" s="39"/>
    </row>
    <row r="762" spans="11:11">
      <c r="K762" s="39"/>
    </row>
    <row r="763" spans="11:11">
      <c r="K763" s="39"/>
    </row>
    <row r="764" spans="11:11">
      <c r="K764" s="39"/>
    </row>
    <row r="765" spans="11:11">
      <c r="K765" s="39"/>
    </row>
    <row r="766" spans="11:11">
      <c r="K766" s="39"/>
    </row>
    <row r="767" spans="11:11">
      <c r="K767" s="39"/>
    </row>
    <row r="768" spans="11:11">
      <c r="K768" s="39"/>
    </row>
    <row r="769" spans="11:11">
      <c r="K769" s="39"/>
    </row>
    <row r="770" spans="11:11">
      <c r="K770" s="39"/>
    </row>
    <row r="771" spans="11:11">
      <c r="K771" s="39"/>
    </row>
    <row r="772" spans="11:11">
      <c r="K772" s="39"/>
    </row>
    <row r="773" spans="11:11">
      <c r="K773" s="39"/>
    </row>
    <row r="774" spans="11:11">
      <c r="K774" s="39"/>
    </row>
    <row r="775" spans="11:11">
      <c r="K775" s="39"/>
    </row>
    <row r="776" spans="11:11">
      <c r="K776" s="39"/>
    </row>
    <row r="777" spans="11:11">
      <c r="K777" s="39"/>
    </row>
    <row r="778" spans="11:11">
      <c r="K778" s="39"/>
    </row>
    <row r="779" spans="11:11">
      <c r="K779" s="39"/>
    </row>
    <row r="780" spans="11:11">
      <c r="K780" s="39"/>
    </row>
    <row r="781" spans="11:11">
      <c r="K781" s="39"/>
    </row>
    <row r="782" spans="11:11">
      <c r="K782" s="39"/>
    </row>
    <row r="783" spans="11:11">
      <c r="K783" s="39"/>
    </row>
    <row r="784" spans="11:11">
      <c r="K784" s="39"/>
    </row>
    <row r="785" spans="11:11">
      <c r="K785" s="39"/>
    </row>
    <row r="786" spans="11:11">
      <c r="K786" s="39"/>
    </row>
    <row r="787" spans="11:11">
      <c r="K787" s="39"/>
    </row>
    <row r="788" spans="11:11">
      <c r="K788" s="39"/>
    </row>
    <row r="789" spans="11:11">
      <c r="K789" s="39"/>
    </row>
    <row r="790" spans="11:11">
      <c r="K790" s="39"/>
    </row>
    <row r="791" spans="11:11">
      <c r="K791" s="39"/>
    </row>
    <row r="792" spans="11:11">
      <c r="K792" s="39"/>
    </row>
    <row r="793" spans="11:11">
      <c r="K793" s="39"/>
    </row>
    <row r="794" spans="11:11">
      <c r="K794" s="39"/>
    </row>
    <row r="795" spans="11:11">
      <c r="K795" s="39"/>
    </row>
    <row r="796" spans="11:11">
      <c r="K796" s="39"/>
    </row>
    <row r="797" spans="11:11">
      <c r="K797" s="39"/>
    </row>
    <row r="798" spans="11:11">
      <c r="K798" s="39"/>
    </row>
    <row r="799" spans="11:11">
      <c r="K799" s="39"/>
    </row>
    <row r="800" spans="11:11">
      <c r="K800" s="39"/>
    </row>
    <row r="801" spans="11:11">
      <c r="K801" s="39"/>
    </row>
    <row r="802" spans="11:11">
      <c r="K802" s="39"/>
    </row>
    <row r="803" spans="11:11">
      <c r="K803" s="39"/>
    </row>
    <row r="804" spans="11:11">
      <c r="K804" s="39"/>
    </row>
    <row r="805" spans="11:11">
      <c r="K805" s="39"/>
    </row>
    <row r="806" spans="11:11">
      <c r="K806" s="39"/>
    </row>
    <row r="807" spans="11:11">
      <c r="K807" s="39"/>
    </row>
    <row r="808" spans="11:11">
      <c r="K808" s="39"/>
    </row>
    <row r="809" spans="11:11">
      <c r="K809" s="39"/>
    </row>
    <row r="810" spans="11:11">
      <c r="K810" s="39"/>
    </row>
    <row r="811" spans="11:11">
      <c r="K811" s="39"/>
    </row>
    <row r="812" spans="11:11">
      <c r="K812" s="39"/>
    </row>
    <row r="813" spans="11:11">
      <c r="K813" s="39"/>
    </row>
    <row r="814" spans="11:11">
      <c r="K814" s="39"/>
    </row>
    <row r="815" spans="11:11">
      <c r="K815" s="39"/>
    </row>
    <row r="816" spans="11:11">
      <c r="K816" s="39"/>
    </row>
    <row r="817" spans="11:11">
      <c r="K817" s="39"/>
    </row>
    <row r="818" spans="11:11">
      <c r="K818" s="39"/>
    </row>
    <row r="819" spans="11:11">
      <c r="K819" s="39"/>
    </row>
    <row r="820" spans="11:11">
      <c r="K820" s="39"/>
    </row>
    <row r="821" spans="11:11">
      <c r="K821" s="39"/>
    </row>
    <row r="822" spans="11:11">
      <c r="K822" s="39"/>
    </row>
    <row r="823" spans="11:11">
      <c r="K823" s="39"/>
    </row>
    <row r="824" spans="11:11">
      <c r="K824" s="39"/>
    </row>
    <row r="825" spans="11:11">
      <c r="K825" s="39"/>
    </row>
    <row r="826" spans="11:11">
      <c r="K826" s="39"/>
    </row>
    <row r="827" spans="11:11">
      <c r="K827" s="39"/>
    </row>
    <row r="828" spans="11:11">
      <c r="K828" s="39"/>
    </row>
    <row r="829" spans="11:11">
      <c r="K829" s="39"/>
    </row>
    <row r="830" spans="11:11">
      <c r="K830" s="39"/>
    </row>
    <row r="831" spans="11:11">
      <c r="K831" s="39"/>
    </row>
    <row r="832" spans="11:11">
      <c r="K832" s="39"/>
    </row>
    <row r="833" spans="11:11">
      <c r="K833" s="39"/>
    </row>
    <row r="834" spans="11:11">
      <c r="K834" s="39"/>
    </row>
    <row r="835" spans="11:11">
      <c r="K835" s="39"/>
    </row>
    <row r="836" spans="11:11">
      <c r="K836" s="39"/>
    </row>
    <row r="837" spans="11:11">
      <c r="K837" s="39"/>
    </row>
    <row r="838" spans="11:11">
      <c r="K838" s="39"/>
    </row>
    <row r="839" spans="11:11">
      <c r="K839" s="39"/>
    </row>
    <row r="840" spans="11:11">
      <c r="K840" s="39"/>
    </row>
    <row r="841" spans="11:11">
      <c r="K841" s="39"/>
    </row>
    <row r="842" spans="11:11">
      <c r="K842" s="39"/>
    </row>
    <row r="843" spans="11:11">
      <c r="K843" s="39"/>
    </row>
    <row r="844" spans="11:11">
      <c r="K844" s="39"/>
    </row>
    <row r="845" spans="11:11">
      <c r="K845" s="39"/>
    </row>
    <row r="846" spans="11:11">
      <c r="K846" s="39"/>
    </row>
    <row r="847" spans="11:11">
      <c r="K847" s="39"/>
    </row>
    <row r="848" spans="11:11">
      <c r="K848" s="39"/>
    </row>
    <row r="849" spans="11:11">
      <c r="K849" s="39"/>
    </row>
    <row r="850" spans="11:11">
      <c r="K850" s="39"/>
    </row>
    <row r="851" spans="11:11">
      <c r="K851" s="39"/>
    </row>
    <row r="852" spans="11:11">
      <c r="K852" s="39"/>
    </row>
    <row r="853" spans="11:11">
      <c r="K853" s="39"/>
    </row>
    <row r="854" spans="11:11">
      <c r="K854" s="39"/>
    </row>
    <row r="855" spans="11:11">
      <c r="K855" s="39"/>
    </row>
    <row r="856" spans="11:11">
      <c r="K856" s="39"/>
    </row>
    <row r="857" spans="11:11">
      <c r="K857" s="39"/>
    </row>
    <row r="858" spans="11:11">
      <c r="K858" s="39"/>
    </row>
    <row r="859" spans="11:11">
      <c r="K859" s="39"/>
    </row>
    <row r="860" spans="11:11">
      <c r="K860" s="39"/>
    </row>
    <row r="861" spans="11:11">
      <c r="K861" s="39"/>
    </row>
    <row r="862" spans="11:11">
      <c r="K862" s="39"/>
    </row>
    <row r="863" spans="11:11">
      <c r="K863" s="39"/>
    </row>
    <row r="864" spans="11:11">
      <c r="K864" s="39"/>
    </row>
    <row r="865" spans="11:11">
      <c r="K865" s="39"/>
    </row>
    <row r="866" spans="11:11">
      <c r="K866" s="39"/>
    </row>
    <row r="867" spans="11:11">
      <c r="K867" s="39"/>
    </row>
    <row r="868" spans="11:11">
      <c r="K868" s="39"/>
    </row>
    <row r="869" spans="11:11">
      <c r="K869" s="39"/>
    </row>
    <row r="870" spans="11:11">
      <c r="K870" s="39"/>
    </row>
    <row r="871" spans="11:11">
      <c r="K871" s="39"/>
    </row>
    <row r="872" spans="11:11">
      <c r="K872" s="39"/>
    </row>
    <row r="873" spans="11:11">
      <c r="K873" s="39"/>
    </row>
    <row r="874" spans="11:11">
      <c r="K874" s="39"/>
    </row>
    <row r="875" spans="11:11">
      <c r="K875" s="39"/>
    </row>
    <row r="876" spans="11:11">
      <c r="K876" s="39"/>
    </row>
    <row r="877" spans="11:11">
      <c r="K877" s="39"/>
    </row>
    <row r="878" spans="11:11">
      <c r="K878" s="39"/>
    </row>
    <row r="879" spans="11:11">
      <c r="K879" s="39"/>
    </row>
    <row r="880" spans="11:11">
      <c r="K880" s="39"/>
    </row>
    <row r="881" spans="11:11">
      <c r="K881" s="39"/>
    </row>
    <row r="882" spans="11:11">
      <c r="K882" s="39"/>
    </row>
    <row r="883" spans="11:11">
      <c r="K883" s="39"/>
    </row>
    <row r="884" spans="11:11">
      <c r="K884" s="39"/>
    </row>
    <row r="885" spans="11:11">
      <c r="K885" s="39"/>
    </row>
    <row r="886" spans="11:11">
      <c r="K886" s="39"/>
    </row>
    <row r="887" spans="11:11">
      <c r="K887" s="39"/>
    </row>
    <row r="888" spans="11:11">
      <c r="K888" s="39"/>
    </row>
    <row r="889" spans="11:11">
      <c r="K889" s="39"/>
    </row>
    <row r="890" spans="11:11">
      <c r="K890" s="39"/>
    </row>
    <row r="891" spans="11:11">
      <c r="K891" s="39"/>
    </row>
    <row r="892" spans="11:11">
      <c r="K892" s="39"/>
    </row>
    <row r="893" spans="11:11">
      <c r="K893" s="39"/>
    </row>
    <row r="894" spans="11:11">
      <c r="K894" s="39"/>
    </row>
    <row r="895" spans="11:11">
      <c r="K895" s="39"/>
    </row>
    <row r="896" spans="11:11">
      <c r="K896" s="39"/>
    </row>
    <row r="897" spans="11:11">
      <c r="K897" s="39"/>
    </row>
    <row r="898" spans="11:11">
      <c r="K898" s="39"/>
    </row>
    <row r="899" spans="11:11">
      <c r="K899" s="39"/>
    </row>
    <row r="900" spans="11:11">
      <c r="K900" s="39"/>
    </row>
    <row r="901" spans="11:11">
      <c r="K901" s="39"/>
    </row>
    <row r="902" spans="11:11">
      <c r="K902" s="39"/>
    </row>
    <row r="903" spans="11:11">
      <c r="K903" s="39"/>
    </row>
    <row r="904" spans="11:11">
      <c r="K904" s="39"/>
    </row>
    <row r="905" spans="11:11">
      <c r="K905" s="39"/>
    </row>
    <row r="906" spans="11:11">
      <c r="K906" s="39"/>
    </row>
    <row r="907" spans="11:11">
      <c r="K907" s="39"/>
    </row>
    <row r="908" spans="11:11">
      <c r="K908" s="39"/>
    </row>
    <row r="909" spans="11:11">
      <c r="K909" s="39"/>
    </row>
    <row r="910" spans="11:11">
      <c r="K910" s="39"/>
    </row>
    <row r="911" spans="11:11">
      <c r="K911" s="39"/>
    </row>
    <row r="912" spans="11:11">
      <c r="K912" s="39"/>
    </row>
    <row r="913" spans="11:11">
      <c r="K913" s="39"/>
    </row>
    <row r="914" spans="11:11">
      <c r="K914" s="39"/>
    </row>
    <row r="915" spans="11:11">
      <c r="K915" s="39"/>
    </row>
    <row r="916" spans="11:11">
      <c r="K916" s="39"/>
    </row>
    <row r="917" spans="11:11">
      <c r="K917" s="39"/>
    </row>
    <row r="918" spans="11:11">
      <c r="K918" s="39"/>
    </row>
    <row r="919" spans="11:11">
      <c r="K919" s="39"/>
    </row>
    <row r="920" spans="11:11">
      <c r="K920" s="39"/>
    </row>
    <row r="921" spans="11:11">
      <c r="K921" s="39"/>
    </row>
    <row r="922" spans="11:11">
      <c r="K922" s="39"/>
    </row>
    <row r="923" spans="11:11">
      <c r="K923" s="39"/>
    </row>
    <row r="924" spans="11:11">
      <c r="K924" s="39"/>
    </row>
    <row r="925" spans="11:11">
      <c r="K925" s="39"/>
    </row>
    <row r="926" spans="11:11">
      <c r="K926" s="39"/>
    </row>
    <row r="927" spans="11:11">
      <c r="K927" s="39"/>
    </row>
    <row r="928" spans="11:11">
      <c r="K928" s="39"/>
    </row>
    <row r="929" spans="11:11">
      <c r="K929" s="39"/>
    </row>
    <row r="930" spans="11:11">
      <c r="K930" s="39"/>
    </row>
    <row r="931" spans="11:11">
      <c r="K931" s="39"/>
    </row>
    <row r="932" spans="11:11">
      <c r="K932" s="39"/>
    </row>
    <row r="933" spans="11:11">
      <c r="K933" s="39"/>
    </row>
    <row r="934" spans="11:11">
      <c r="K934" s="39"/>
    </row>
    <row r="935" spans="11:11">
      <c r="K935" s="39"/>
    </row>
    <row r="936" spans="11:11">
      <c r="K936" s="39"/>
    </row>
    <row r="937" spans="11:11">
      <c r="K937" s="39"/>
    </row>
    <row r="938" spans="11:11">
      <c r="K938" s="39"/>
    </row>
    <row r="939" spans="11:11">
      <c r="K939" s="39"/>
    </row>
    <row r="940" spans="11:11">
      <c r="K940" s="39"/>
    </row>
    <row r="941" spans="11:11">
      <c r="K941" s="39"/>
    </row>
    <row r="942" spans="11:11">
      <c r="K942" s="39"/>
    </row>
    <row r="943" spans="11:11">
      <c r="K943" s="39"/>
    </row>
    <row r="944" spans="11:11">
      <c r="K944" s="39"/>
    </row>
    <row r="945" spans="11:11">
      <c r="K945" s="39"/>
    </row>
    <row r="946" spans="11:11">
      <c r="K946" s="39"/>
    </row>
    <row r="947" spans="11:11">
      <c r="K947" s="39"/>
    </row>
    <row r="948" spans="11:11">
      <c r="K948" s="39"/>
    </row>
    <row r="949" spans="11:11">
      <c r="K949" s="39"/>
    </row>
    <row r="950" spans="11:11">
      <c r="K950" s="39"/>
    </row>
    <row r="951" spans="11:11">
      <c r="K951" s="39"/>
    </row>
    <row r="952" spans="11:11">
      <c r="K952" s="39"/>
    </row>
    <row r="953" spans="11:11">
      <c r="K953" s="39"/>
    </row>
    <row r="954" spans="11:11">
      <c r="K954" s="39"/>
    </row>
    <row r="955" spans="11:11">
      <c r="K955" s="39"/>
    </row>
    <row r="956" spans="11:11">
      <c r="K956" s="39"/>
    </row>
    <row r="957" spans="11:11">
      <c r="K957" s="39"/>
    </row>
    <row r="958" spans="11:11">
      <c r="K958" s="39"/>
    </row>
    <row r="959" spans="11:11">
      <c r="K959" s="39"/>
    </row>
    <row r="960" spans="11:11">
      <c r="K960" s="39"/>
    </row>
    <row r="961" spans="11:11">
      <c r="K961" s="39"/>
    </row>
    <row r="962" spans="11:11">
      <c r="K962" s="39"/>
    </row>
    <row r="963" spans="11:11">
      <c r="K963" s="39"/>
    </row>
    <row r="964" spans="11:11">
      <c r="K964" s="39"/>
    </row>
    <row r="965" spans="11:11">
      <c r="K965" s="39"/>
    </row>
    <row r="966" spans="11:11">
      <c r="K966" s="39"/>
    </row>
    <row r="967" spans="11:11">
      <c r="K967" s="39"/>
    </row>
    <row r="968" spans="11:11">
      <c r="K968" s="39"/>
    </row>
    <row r="969" spans="11:11">
      <c r="K969" s="39"/>
    </row>
    <row r="970" spans="11:11">
      <c r="K970" s="39"/>
    </row>
    <row r="971" spans="11:11">
      <c r="K971" s="39"/>
    </row>
    <row r="972" spans="11:11">
      <c r="K972" s="39"/>
    </row>
    <row r="973" spans="11:11">
      <c r="K973" s="39"/>
    </row>
    <row r="974" spans="11:11">
      <c r="K974" s="39"/>
    </row>
    <row r="975" spans="11:11">
      <c r="K975" s="39"/>
    </row>
    <row r="976" spans="11:11">
      <c r="K976" s="39"/>
    </row>
    <row r="977" spans="11:11">
      <c r="K977" s="39"/>
    </row>
    <row r="978" spans="11:11">
      <c r="K978" s="39"/>
    </row>
    <row r="979" spans="11:11">
      <c r="K979" s="39"/>
    </row>
    <row r="980" spans="11:11">
      <c r="K980" s="39"/>
    </row>
    <row r="981" spans="11:11">
      <c r="K981" s="39"/>
    </row>
    <row r="982" spans="11:11">
      <c r="K982" s="39"/>
    </row>
    <row r="983" spans="11:11">
      <c r="K983" s="39"/>
    </row>
    <row r="984" spans="11:11">
      <c r="K984" s="39"/>
    </row>
    <row r="985" spans="11:11">
      <c r="K985" s="39"/>
    </row>
    <row r="986" spans="11:11">
      <c r="K986" s="39"/>
    </row>
    <row r="987" spans="11:11">
      <c r="K987" s="39"/>
    </row>
    <row r="988" spans="11:11">
      <c r="K988" s="39"/>
    </row>
    <row r="989" spans="11:11">
      <c r="K989" s="39"/>
    </row>
    <row r="990" spans="11:11">
      <c r="K990" s="39"/>
    </row>
    <row r="991" spans="11:11">
      <c r="K991" s="39"/>
    </row>
    <row r="992" spans="11:11">
      <c r="K992" s="39"/>
    </row>
    <row r="993" spans="11:11">
      <c r="K993" s="39"/>
    </row>
    <row r="994" spans="11:11">
      <c r="K994" s="39"/>
    </row>
    <row r="995" spans="11:11">
      <c r="K995" s="39"/>
    </row>
    <row r="996" spans="11:11">
      <c r="K996" s="39"/>
    </row>
    <row r="997" spans="11:11">
      <c r="K997" s="39"/>
    </row>
    <row r="998" spans="11:11">
      <c r="K998" s="39"/>
    </row>
    <row r="999" spans="11:11">
      <c r="K999" s="39"/>
    </row>
    <row r="1000" spans="11:11">
      <c r="K1000" s="39"/>
    </row>
    <row r="1001" spans="11:11">
      <c r="K1001" s="39"/>
    </row>
    <row r="1002" spans="11:11">
      <c r="K1002" s="39"/>
    </row>
    <row r="1003" spans="11:11">
      <c r="K1003" s="39"/>
    </row>
    <row r="1004" spans="11:11">
      <c r="K1004" s="39"/>
    </row>
    <row r="1005" spans="11:11">
      <c r="K1005" s="39"/>
    </row>
    <row r="1006" spans="11:11">
      <c r="K1006" s="39"/>
    </row>
    <row r="1007" spans="11:11">
      <c r="K1007" s="39"/>
    </row>
    <row r="1008" spans="11:11">
      <c r="K1008" s="39"/>
    </row>
    <row r="1009" spans="11:11">
      <c r="K1009" s="39"/>
    </row>
    <row r="1010" spans="11:11">
      <c r="K1010" s="39"/>
    </row>
    <row r="1011" spans="11:11">
      <c r="K1011" s="39"/>
    </row>
    <row r="1012" spans="11:11">
      <c r="K1012" s="39"/>
    </row>
    <row r="1013" spans="11:11">
      <c r="K1013" s="39"/>
    </row>
    <row r="1014" spans="11:11">
      <c r="K1014" s="39"/>
    </row>
    <row r="1015" spans="11:11">
      <c r="K1015" s="39"/>
    </row>
    <row r="1016" spans="11:11">
      <c r="K1016" s="39"/>
    </row>
    <row r="1017" spans="11:11">
      <c r="K1017" s="39"/>
    </row>
    <row r="1018" spans="11:11">
      <c r="K1018" s="39"/>
    </row>
    <row r="1019" spans="11:11">
      <c r="K1019" s="39"/>
    </row>
    <row r="1020" spans="11:11">
      <c r="K1020" s="39"/>
    </row>
    <row r="1021" spans="11:11">
      <c r="K1021" s="39"/>
    </row>
    <row r="1022" spans="11:11">
      <c r="K1022" s="39"/>
    </row>
    <row r="1023" spans="11:11">
      <c r="K1023" s="39"/>
    </row>
    <row r="1024" spans="11:11">
      <c r="K1024" s="39"/>
    </row>
    <row r="1025" spans="11:11">
      <c r="K1025" s="39"/>
    </row>
    <row r="1026" spans="11:11">
      <c r="K1026" s="39"/>
    </row>
    <row r="1027" spans="11:11">
      <c r="K1027" s="39"/>
    </row>
    <row r="1028" spans="11:11">
      <c r="K1028" s="39"/>
    </row>
    <row r="1029" spans="11:11">
      <c r="K1029" s="39"/>
    </row>
    <row r="1030" spans="11:11">
      <c r="K1030" s="39"/>
    </row>
    <row r="1031" spans="11:11">
      <c r="K1031" s="39"/>
    </row>
    <row r="1032" spans="11:11">
      <c r="K1032" s="39"/>
    </row>
    <row r="1033" spans="11:11">
      <c r="K1033" s="39"/>
    </row>
    <row r="1034" spans="11:11">
      <c r="K1034" s="39"/>
    </row>
    <row r="1035" spans="11:11">
      <c r="K1035" s="39"/>
    </row>
    <row r="1036" spans="11:11">
      <c r="K1036" s="39"/>
    </row>
    <row r="1037" spans="11:11">
      <c r="K1037" s="39"/>
    </row>
    <row r="1038" spans="11:11">
      <c r="K1038" s="39"/>
    </row>
    <row r="1039" spans="11:11">
      <c r="K1039" s="39"/>
    </row>
    <row r="1040" spans="11:11">
      <c r="K1040" s="39"/>
    </row>
    <row r="1041" spans="11:11">
      <c r="K1041" s="39"/>
    </row>
    <row r="1042" spans="11:11">
      <c r="K1042" s="39"/>
    </row>
    <row r="1043" spans="11:11">
      <c r="K1043" s="39"/>
    </row>
    <row r="1044" spans="11:11">
      <c r="K1044" s="39"/>
    </row>
    <row r="1045" spans="11:11">
      <c r="K1045" s="39"/>
    </row>
    <row r="1046" spans="11:11">
      <c r="K1046" s="39"/>
    </row>
    <row r="1047" spans="11:11">
      <c r="K1047" s="39"/>
    </row>
    <row r="1048" spans="11:11">
      <c r="K1048" s="39"/>
    </row>
    <row r="1049" spans="11:11">
      <c r="K1049" s="39"/>
    </row>
    <row r="1050" spans="11:11">
      <c r="K1050" s="39"/>
    </row>
    <row r="1051" spans="11:11">
      <c r="K1051" s="39"/>
    </row>
    <row r="1052" spans="11:11">
      <c r="K1052" s="39"/>
    </row>
    <row r="1053" spans="11:11">
      <c r="K1053" s="39"/>
    </row>
    <row r="1054" spans="11:11">
      <c r="K1054" s="39"/>
    </row>
    <row r="1055" spans="11:11">
      <c r="K1055" s="39"/>
    </row>
    <row r="1056" spans="11:11">
      <c r="K1056" s="39"/>
    </row>
    <row r="1057" spans="11:11">
      <c r="K1057" s="39"/>
    </row>
    <row r="1058" spans="11:11">
      <c r="K1058" s="39"/>
    </row>
    <row r="1059" spans="11:11">
      <c r="K1059" s="39"/>
    </row>
    <row r="1060" spans="11:11">
      <c r="K1060" s="39"/>
    </row>
    <row r="1061" spans="11:11">
      <c r="K1061" s="39"/>
    </row>
    <row r="1062" spans="11:11">
      <c r="K1062" s="39"/>
    </row>
    <row r="1063" spans="11:11">
      <c r="K1063" s="39"/>
    </row>
    <row r="1064" spans="11:11">
      <c r="K1064" s="39"/>
    </row>
    <row r="1065" spans="11:11">
      <c r="K1065" s="39"/>
    </row>
    <row r="1066" spans="11:11">
      <c r="K1066" s="39"/>
    </row>
    <row r="1067" spans="11:11">
      <c r="K1067" s="39"/>
    </row>
    <row r="1068" spans="11:11">
      <c r="K1068" s="39"/>
    </row>
    <row r="1069" spans="11:11">
      <c r="K1069" s="39"/>
    </row>
    <row r="1070" spans="11:11">
      <c r="K1070" s="39"/>
    </row>
    <row r="1071" spans="11:11">
      <c r="K1071" s="39"/>
    </row>
    <row r="1072" spans="11:11">
      <c r="K1072" s="39"/>
    </row>
    <row r="1073" spans="11:11">
      <c r="K1073" s="39"/>
    </row>
    <row r="1074" spans="11:11">
      <c r="K1074" s="39"/>
    </row>
    <row r="1075" spans="11:11">
      <c r="K1075" s="39"/>
    </row>
    <row r="1076" spans="11:11">
      <c r="K1076" s="39"/>
    </row>
    <row r="1077" spans="11:11">
      <c r="K1077" s="39"/>
    </row>
    <row r="1078" spans="11:11">
      <c r="K1078" s="39"/>
    </row>
    <row r="1079" spans="11:11">
      <c r="K1079" s="39"/>
    </row>
    <row r="1080" spans="11:11">
      <c r="K1080" s="39"/>
    </row>
    <row r="1081" spans="11:11">
      <c r="K1081" s="39"/>
    </row>
    <row r="1082" spans="11:11">
      <c r="K1082" s="39"/>
    </row>
    <row r="1083" spans="11:11">
      <c r="K1083" s="39"/>
    </row>
    <row r="1084" spans="11:11">
      <c r="K1084" s="39"/>
    </row>
    <row r="1085" spans="11:11">
      <c r="K1085" s="39"/>
    </row>
    <row r="1086" spans="11:11">
      <c r="K1086" s="39"/>
    </row>
    <row r="1087" spans="11:11">
      <c r="K1087" s="39"/>
    </row>
    <row r="1088" spans="11:11">
      <c r="K1088" s="39"/>
    </row>
    <row r="1089" spans="11:11">
      <c r="K1089" s="39"/>
    </row>
    <row r="1090" spans="11:11">
      <c r="K1090" s="39"/>
    </row>
    <row r="1091" spans="11:11">
      <c r="K1091" s="39"/>
    </row>
    <row r="1092" spans="11:11">
      <c r="K1092" s="39"/>
    </row>
    <row r="1093" spans="11:11">
      <c r="K1093" s="39"/>
    </row>
    <row r="1094" spans="11:11">
      <c r="K1094" s="39"/>
    </row>
    <row r="1095" spans="11:11">
      <c r="K1095" s="39"/>
    </row>
    <row r="1096" spans="11:11">
      <c r="K1096" s="39"/>
    </row>
    <row r="1097" spans="11:11">
      <c r="K1097" s="39"/>
    </row>
    <row r="1098" spans="11:11">
      <c r="K1098" s="39"/>
    </row>
    <row r="1099" spans="11:11">
      <c r="K1099" s="39"/>
    </row>
    <row r="1100" spans="11:11">
      <c r="K1100" s="39"/>
    </row>
    <row r="1101" spans="11:11">
      <c r="K1101" s="39"/>
    </row>
    <row r="1102" spans="11:11">
      <c r="K1102" s="39"/>
    </row>
    <row r="1103" spans="11:11">
      <c r="K1103" s="39"/>
    </row>
    <row r="1104" spans="11:11">
      <c r="K1104" s="39"/>
    </row>
    <row r="1105" spans="11:11">
      <c r="K1105" s="39"/>
    </row>
    <row r="1106" spans="11:11">
      <c r="K1106" s="39"/>
    </row>
    <row r="1107" spans="11:11">
      <c r="K1107" s="39"/>
    </row>
    <row r="1108" spans="11:11">
      <c r="K1108" s="39"/>
    </row>
    <row r="1109" spans="11:11">
      <c r="K1109" s="39"/>
    </row>
    <row r="1110" spans="11:11">
      <c r="K1110" s="39"/>
    </row>
    <row r="1111" spans="11:11">
      <c r="K1111" s="39"/>
    </row>
    <row r="1112" spans="11:11">
      <c r="K1112" s="39"/>
    </row>
    <row r="1113" spans="11:11">
      <c r="K1113" s="39"/>
    </row>
    <row r="1114" spans="11:11">
      <c r="K1114" s="39"/>
    </row>
    <row r="1115" spans="11:11">
      <c r="K1115" s="39"/>
    </row>
    <row r="1116" spans="11:11">
      <c r="K1116" s="39"/>
    </row>
    <row r="1117" spans="11:11">
      <c r="K1117" s="39"/>
    </row>
    <row r="1118" spans="11:11">
      <c r="K1118" s="39"/>
    </row>
    <row r="1119" spans="11:11">
      <c r="K1119" s="39"/>
    </row>
    <row r="1120" spans="11:11">
      <c r="K1120" s="39"/>
    </row>
    <row r="1121" spans="11:11">
      <c r="K1121" s="39"/>
    </row>
    <row r="1122" spans="11:11">
      <c r="K1122" s="39"/>
    </row>
    <row r="1123" spans="11:11">
      <c r="K1123" s="39"/>
    </row>
    <row r="1124" spans="11:11">
      <c r="K1124" s="39"/>
    </row>
    <row r="1125" spans="11:11">
      <c r="K1125" s="39"/>
    </row>
    <row r="1126" spans="11:11">
      <c r="K1126" s="39"/>
    </row>
    <row r="1127" spans="11:11">
      <c r="K1127" s="39"/>
    </row>
    <row r="1128" spans="11:11">
      <c r="K1128" s="39"/>
    </row>
    <row r="1129" spans="11:11">
      <c r="K1129" s="39"/>
    </row>
    <row r="1130" spans="11:11">
      <c r="K1130" s="39"/>
    </row>
    <row r="1131" spans="11:11">
      <c r="K1131" s="39"/>
    </row>
    <row r="1132" spans="11:11">
      <c r="K1132" s="39"/>
    </row>
    <row r="1133" spans="11:11">
      <c r="K1133" s="39"/>
    </row>
    <row r="1134" spans="11:11">
      <c r="K1134" s="39"/>
    </row>
    <row r="1135" spans="11:11">
      <c r="K1135" s="39"/>
    </row>
    <row r="1136" spans="11:11">
      <c r="K1136" s="39"/>
    </row>
    <row r="1137" spans="11:11">
      <c r="K1137" s="39"/>
    </row>
    <row r="1138" spans="11:11">
      <c r="K1138" s="39"/>
    </row>
    <row r="1139" spans="11:11">
      <c r="K1139" s="39"/>
    </row>
    <row r="1140" spans="11:11">
      <c r="K1140" s="39"/>
    </row>
    <row r="1141" spans="11:11">
      <c r="K1141" s="39"/>
    </row>
    <row r="1142" spans="11:11">
      <c r="K1142" s="39"/>
    </row>
    <row r="1143" spans="11:11">
      <c r="K1143" s="39"/>
    </row>
    <row r="1144" spans="11:11">
      <c r="K1144" s="39"/>
    </row>
    <row r="1145" spans="11:11">
      <c r="K1145" s="39"/>
    </row>
    <row r="1146" spans="11:11">
      <c r="K1146" s="39"/>
    </row>
    <row r="1147" spans="11:11">
      <c r="K1147" s="39"/>
    </row>
    <row r="1148" spans="11:11">
      <c r="K1148" s="39"/>
    </row>
    <row r="1149" spans="11:11">
      <c r="K1149" s="39"/>
    </row>
    <row r="1150" spans="11:11">
      <c r="K1150" s="39"/>
    </row>
    <row r="1151" spans="11:11">
      <c r="K1151" s="39"/>
    </row>
    <row r="1152" spans="11:11">
      <c r="K1152" s="39"/>
    </row>
    <row r="1153" spans="11:11">
      <c r="K1153" s="39"/>
    </row>
    <row r="1154" spans="11:11">
      <c r="K1154" s="39"/>
    </row>
    <row r="1155" spans="11:11">
      <c r="K1155" s="39"/>
    </row>
    <row r="1156" spans="11:11">
      <c r="K1156" s="39"/>
    </row>
    <row r="1157" spans="11:11">
      <c r="K1157" s="39"/>
    </row>
    <row r="1158" spans="11:11">
      <c r="K1158" s="39"/>
    </row>
    <row r="1159" spans="11:11">
      <c r="K1159" s="39"/>
    </row>
    <row r="1160" spans="11:11">
      <c r="K1160" s="39"/>
    </row>
    <row r="1161" spans="11:11">
      <c r="K1161" s="39"/>
    </row>
    <row r="1162" spans="11:11">
      <c r="K1162" s="39"/>
    </row>
    <row r="1163" spans="11:11">
      <c r="K1163" s="39"/>
    </row>
    <row r="1164" spans="11:11">
      <c r="K1164" s="39"/>
    </row>
    <row r="1165" spans="11:11">
      <c r="K1165" s="39"/>
    </row>
    <row r="1166" spans="11:11">
      <c r="K1166" s="39"/>
    </row>
    <row r="1167" spans="11:11">
      <c r="K1167" s="39"/>
    </row>
    <row r="1168" spans="11:11">
      <c r="K1168" s="39"/>
    </row>
    <row r="1169" spans="11:11">
      <c r="K1169" s="39"/>
    </row>
    <row r="1170" spans="11:11">
      <c r="K1170" s="39"/>
    </row>
    <row r="1171" spans="11:11">
      <c r="K1171" s="39"/>
    </row>
    <row r="1172" spans="11:11">
      <c r="K1172" s="39"/>
    </row>
    <row r="1173" spans="11:11">
      <c r="K1173" s="39"/>
    </row>
    <row r="1174" spans="11:11">
      <c r="K1174" s="39"/>
    </row>
    <row r="1175" spans="11:11">
      <c r="K1175" s="39"/>
    </row>
    <row r="1176" spans="11:11">
      <c r="K1176" s="39"/>
    </row>
    <row r="1177" spans="11:11">
      <c r="K1177" s="39"/>
    </row>
    <row r="1178" spans="11:11">
      <c r="K1178" s="39"/>
    </row>
    <row r="1179" spans="11:11">
      <c r="K1179" s="39"/>
    </row>
    <row r="1180" spans="11:11">
      <c r="K1180" s="39"/>
    </row>
    <row r="1181" spans="11:11">
      <c r="K1181" s="39"/>
    </row>
    <row r="1182" spans="11:11">
      <c r="K1182" s="39"/>
    </row>
    <row r="1183" spans="11:11">
      <c r="K1183" s="39"/>
    </row>
    <row r="1184" spans="11:11">
      <c r="K1184" s="39"/>
    </row>
    <row r="1185" spans="11:11">
      <c r="K1185" s="39"/>
    </row>
    <row r="1186" spans="11:11">
      <c r="K1186" s="39"/>
    </row>
    <row r="1187" spans="11:11">
      <c r="K1187" s="39"/>
    </row>
    <row r="1188" spans="11:11">
      <c r="K1188" s="39"/>
    </row>
    <row r="1189" spans="11:11">
      <c r="K1189" s="39"/>
    </row>
    <row r="1190" spans="11:11">
      <c r="K1190" s="39"/>
    </row>
    <row r="1191" spans="11:11">
      <c r="K1191" s="39"/>
    </row>
    <row r="1192" spans="11:11">
      <c r="K1192" s="39"/>
    </row>
    <row r="1193" spans="11:11">
      <c r="K1193" s="39"/>
    </row>
    <row r="1194" spans="11:11">
      <c r="K1194" s="39"/>
    </row>
    <row r="1195" spans="11:11">
      <c r="K1195" s="39"/>
    </row>
    <row r="1196" spans="11:11">
      <c r="K1196" s="39"/>
    </row>
    <row r="1197" spans="11:11">
      <c r="K1197" s="39"/>
    </row>
    <row r="1198" spans="11:11">
      <c r="K1198" s="39"/>
    </row>
    <row r="1199" spans="11:11">
      <c r="K1199" s="39"/>
    </row>
    <row r="1200" spans="11:11">
      <c r="K1200" s="39"/>
    </row>
    <row r="1201" spans="11:11">
      <c r="K1201" s="39"/>
    </row>
    <row r="1202" spans="11:11">
      <c r="K1202" s="39"/>
    </row>
    <row r="1203" spans="11:11">
      <c r="K1203" s="39"/>
    </row>
    <row r="1204" spans="11:11">
      <c r="K1204" s="39"/>
    </row>
    <row r="1205" spans="11:11">
      <c r="K1205" s="39"/>
    </row>
    <row r="1206" spans="11:11">
      <c r="K1206" s="39"/>
    </row>
    <row r="1207" spans="11:11">
      <c r="K1207" s="39"/>
    </row>
    <row r="1208" spans="11:11">
      <c r="K1208" s="39"/>
    </row>
    <row r="1209" spans="11:11">
      <c r="K1209" s="39"/>
    </row>
    <row r="1210" spans="11:11">
      <c r="K1210" s="39"/>
    </row>
    <row r="1211" spans="11:11">
      <c r="K1211" s="39"/>
    </row>
    <row r="1212" spans="11:11">
      <c r="K1212" s="39"/>
    </row>
    <row r="1213" spans="11:11">
      <c r="K1213" s="39"/>
    </row>
    <row r="1214" spans="11:11">
      <c r="K1214" s="39"/>
    </row>
    <row r="1215" spans="11:11">
      <c r="K1215" s="39"/>
    </row>
    <row r="1216" spans="11:11">
      <c r="K1216" s="39"/>
    </row>
    <row r="1217" spans="11:11">
      <c r="K1217" s="39"/>
    </row>
    <row r="1218" spans="11:11">
      <c r="K1218" s="39"/>
    </row>
    <row r="1219" spans="11:11">
      <c r="K1219" s="39"/>
    </row>
    <row r="1220" spans="11:11">
      <c r="K1220" s="39"/>
    </row>
    <row r="1221" spans="11:11">
      <c r="K1221" s="39"/>
    </row>
    <row r="1222" spans="11:11">
      <c r="K1222" s="39"/>
    </row>
    <row r="1223" spans="11:11">
      <c r="K1223" s="39"/>
    </row>
    <row r="1224" spans="11:11">
      <c r="K1224" s="39"/>
    </row>
    <row r="1225" spans="11:11">
      <c r="K1225" s="39"/>
    </row>
    <row r="1226" spans="11:11">
      <c r="K1226" s="39"/>
    </row>
    <row r="1227" spans="11:11">
      <c r="K1227" s="39"/>
    </row>
    <row r="1228" spans="11:11">
      <c r="K1228" s="39"/>
    </row>
    <row r="1229" spans="11:11">
      <c r="K1229" s="39"/>
    </row>
    <row r="1230" spans="11:11">
      <c r="K1230" s="39"/>
    </row>
    <row r="1231" spans="11:11">
      <c r="K1231" s="39"/>
    </row>
    <row r="1232" spans="11:11">
      <c r="K1232" s="39"/>
    </row>
    <row r="1233" spans="11:11">
      <c r="K1233" s="39"/>
    </row>
    <row r="1234" spans="11:11">
      <c r="K1234" s="39"/>
    </row>
    <row r="1235" spans="11:11">
      <c r="K1235" s="39"/>
    </row>
    <row r="1236" spans="11:11">
      <c r="K1236" s="39"/>
    </row>
    <row r="1237" spans="11:11">
      <c r="K1237" s="39"/>
    </row>
    <row r="1238" spans="11:11">
      <c r="K1238" s="39"/>
    </row>
    <row r="1239" spans="11:11">
      <c r="K1239" s="39"/>
    </row>
    <row r="1240" spans="11:11">
      <c r="K1240" s="39"/>
    </row>
    <row r="1241" spans="11:11">
      <c r="K1241" s="39"/>
    </row>
    <row r="1242" spans="11:11">
      <c r="K1242" s="39"/>
    </row>
    <row r="1243" spans="11:11">
      <c r="K1243" s="39"/>
    </row>
    <row r="1244" spans="11:11">
      <c r="K1244" s="39"/>
    </row>
    <row r="1245" spans="11:11">
      <c r="K1245" s="39"/>
    </row>
    <row r="1246" spans="11:11">
      <c r="K1246" s="39"/>
    </row>
    <row r="1247" spans="11:11">
      <c r="K1247" s="39"/>
    </row>
    <row r="1248" spans="11:11">
      <c r="K1248" s="39"/>
    </row>
    <row r="1249" spans="11:11">
      <c r="K1249" s="39"/>
    </row>
    <row r="1250" spans="11:11">
      <c r="K1250" s="39"/>
    </row>
    <row r="1251" spans="11:11">
      <c r="K1251" s="39"/>
    </row>
    <row r="1252" spans="11:11">
      <c r="K1252" s="39"/>
    </row>
    <row r="1253" spans="11:11">
      <c r="K1253" s="39"/>
    </row>
    <row r="1254" spans="11:11">
      <c r="K1254" s="39"/>
    </row>
    <row r="1255" spans="11:11">
      <c r="K1255" s="39"/>
    </row>
    <row r="1256" spans="11:11">
      <c r="K1256" s="39"/>
    </row>
    <row r="1257" spans="11:11">
      <c r="K1257" s="39"/>
    </row>
    <row r="1258" spans="11:11">
      <c r="K1258" s="39"/>
    </row>
    <row r="1259" spans="11:11">
      <c r="K1259" s="39"/>
    </row>
    <row r="1260" spans="11:11">
      <c r="K1260" s="39"/>
    </row>
    <row r="1261" spans="11:11">
      <c r="K1261" s="39"/>
    </row>
    <row r="1262" spans="11:11">
      <c r="K1262" s="39"/>
    </row>
    <row r="1263" spans="11:11">
      <c r="K1263" s="39"/>
    </row>
    <row r="1264" spans="11:11">
      <c r="K1264" s="39"/>
    </row>
    <row r="1265" spans="11:11">
      <c r="K1265" s="39"/>
    </row>
    <row r="1266" spans="11:11">
      <c r="K1266" s="39"/>
    </row>
    <row r="1267" spans="11:11">
      <c r="K1267" s="39"/>
    </row>
    <row r="1268" spans="11:11">
      <c r="K1268" s="39"/>
    </row>
    <row r="1269" spans="11:11">
      <c r="K1269" s="39"/>
    </row>
    <row r="1270" spans="11:11">
      <c r="K1270" s="39"/>
    </row>
    <row r="1271" spans="11:11">
      <c r="K1271" s="39"/>
    </row>
    <row r="1272" spans="11:11">
      <c r="K1272" s="39"/>
    </row>
    <row r="1273" spans="11:11">
      <c r="K1273" s="39"/>
    </row>
    <row r="1274" spans="11:11">
      <c r="K1274" s="39"/>
    </row>
    <row r="1275" spans="11:11">
      <c r="K1275" s="39"/>
    </row>
    <row r="1276" spans="11:11">
      <c r="K1276" s="39"/>
    </row>
    <row r="1277" spans="11:11">
      <c r="K1277" s="39"/>
    </row>
    <row r="1278" spans="11:11">
      <c r="K1278" s="39"/>
    </row>
    <row r="1279" spans="11:11">
      <c r="K1279" s="39"/>
    </row>
    <row r="1280" spans="11:11">
      <c r="K1280" s="39"/>
    </row>
    <row r="1281" spans="11:11">
      <c r="K1281" s="39"/>
    </row>
    <row r="1282" spans="11:11">
      <c r="K1282" s="39"/>
    </row>
    <row r="1283" spans="11:11">
      <c r="K1283" s="39"/>
    </row>
    <row r="1284" spans="11:11">
      <c r="K1284" s="39"/>
    </row>
    <row r="1285" spans="11:11">
      <c r="K1285" s="39"/>
    </row>
    <row r="1286" spans="11:11">
      <c r="K1286" s="39"/>
    </row>
    <row r="1287" spans="11:11">
      <c r="K1287" s="39"/>
    </row>
    <row r="1288" spans="11:11">
      <c r="K1288" s="39"/>
    </row>
    <row r="1289" spans="11:11">
      <c r="K1289" s="39"/>
    </row>
    <row r="1290" spans="11:11">
      <c r="K1290" s="39"/>
    </row>
    <row r="1291" spans="11:11">
      <c r="K1291" s="39"/>
    </row>
    <row r="1292" spans="11:11">
      <c r="K1292" s="39"/>
    </row>
    <row r="1293" spans="11:11">
      <c r="K1293" s="39"/>
    </row>
    <row r="1294" spans="11:11">
      <c r="K1294" s="39"/>
    </row>
    <row r="1295" spans="11:11">
      <c r="K1295" s="39"/>
    </row>
    <row r="1296" spans="11:11">
      <c r="K1296" s="39"/>
    </row>
    <row r="1297" spans="11:11">
      <c r="K1297" s="39"/>
    </row>
    <row r="1298" spans="11:11">
      <c r="K1298" s="39"/>
    </row>
    <row r="1299" spans="11:11">
      <c r="K1299" s="39"/>
    </row>
    <row r="1300" spans="11:11">
      <c r="K1300" s="39"/>
    </row>
    <row r="1301" spans="11:11">
      <c r="K1301" s="39"/>
    </row>
    <row r="1302" spans="11:11">
      <c r="K1302" s="39"/>
    </row>
    <row r="1303" spans="11:11">
      <c r="K1303" s="39"/>
    </row>
    <row r="1304" spans="11:11">
      <c r="K1304" s="39"/>
    </row>
    <row r="1305" spans="11:11">
      <c r="K1305" s="39"/>
    </row>
    <row r="1306" spans="11:11">
      <c r="K1306" s="39"/>
    </row>
    <row r="1307" spans="11:11">
      <c r="K1307" s="39"/>
    </row>
    <row r="1308" spans="11:11">
      <c r="K1308" s="39"/>
    </row>
    <row r="1309" spans="11:11">
      <c r="K1309" s="39"/>
    </row>
    <row r="1310" spans="11:11">
      <c r="K1310" s="39"/>
    </row>
    <row r="1311" spans="11:11">
      <c r="K1311" s="39"/>
    </row>
    <row r="1312" spans="11:11">
      <c r="K1312" s="39"/>
    </row>
    <row r="1313" spans="11:11">
      <c r="K1313" s="39"/>
    </row>
    <row r="1314" spans="11:11">
      <c r="K1314" s="39"/>
    </row>
    <row r="1315" spans="11:11">
      <c r="K1315" s="39"/>
    </row>
    <row r="1316" spans="11:11">
      <c r="K1316" s="39"/>
    </row>
    <row r="1317" spans="11:11">
      <c r="K1317" s="39"/>
    </row>
    <row r="1318" spans="11:11">
      <c r="K1318" s="39"/>
    </row>
    <row r="1319" spans="11:11">
      <c r="K1319" s="39"/>
    </row>
    <row r="1320" spans="11:11">
      <c r="K1320" s="39"/>
    </row>
    <row r="1321" spans="11:11">
      <c r="K1321" s="39"/>
    </row>
    <row r="1322" spans="11:11">
      <c r="K1322" s="39"/>
    </row>
    <row r="1323" spans="11:11">
      <c r="K1323" s="39"/>
    </row>
    <row r="1324" spans="11:11">
      <c r="K1324" s="39"/>
    </row>
    <row r="1325" spans="11:11">
      <c r="K1325" s="39"/>
    </row>
    <row r="1326" spans="11:11">
      <c r="K1326" s="39"/>
    </row>
    <row r="1327" spans="11:11">
      <c r="K1327" s="39"/>
    </row>
    <row r="1328" spans="11:11">
      <c r="K1328" s="39"/>
    </row>
    <row r="1329" spans="11:11">
      <c r="K1329" s="39"/>
    </row>
    <row r="1330" spans="11:11">
      <c r="K1330" s="39"/>
    </row>
    <row r="1331" spans="11:11">
      <c r="K1331" s="39"/>
    </row>
    <row r="1332" spans="11:11">
      <c r="K1332" s="39"/>
    </row>
    <row r="1333" spans="11:11">
      <c r="K1333" s="39"/>
    </row>
    <row r="1334" spans="11:11">
      <c r="K1334" s="39"/>
    </row>
    <row r="1335" spans="11:11">
      <c r="K1335" s="39"/>
    </row>
    <row r="1336" spans="11:11">
      <c r="K1336" s="39"/>
    </row>
    <row r="1337" spans="11:11">
      <c r="K1337" s="39"/>
    </row>
    <row r="1338" spans="11:11">
      <c r="K1338" s="39"/>
    </row>
    <row r="1339" spans="11:11">
      <c r="K1339" s="39"/>
    </row>
    <row r="1340" spans="11:11">
      <c r="K1340" s="39"/>
    </row>
    <row r="1341" spans="11:11">
      <c r="K1341" s="39"/>
    </row>
    <row r="1342" spans="11:11">
      <c r="K1342" s="39"/>
    </row>
    <row r="1343" spans="11:11">
      <c r="K1343" s="39"/>
    </row>
    <row r="1344" spans="11:11">
      <c r="K1344" s="39"/>
    </row>
    <row r="1345" spans="11:11">
      <c r="K1345" s="39"/>
    </row>
    <row r="1346" spans="11:11">
      <c r="K1346" s="39"/>
    </row>
    <row r="1347" spans="11:11">
      <c r="K1347" s="39"/>
    </row>
    <row r="1348" spans="11:11">
      <c r="K1348" s="39"/>
    </row>
    <row r="1349" spans="11:11">
      <c r="K1349" s="39"/>
    </row>
    <row r="1350" spans="11:11">
      <c r="K1350" s="39"/>
    </row>
    <row r="1351" spans="11:11">
      <c r="K1351" s="39"/>
    </row>
    <row r="1352" spans="11:11">
      <c r="K1352" s="39"/>
    </row>
    <row r="1353" spans="11:11">
      <c r="K1353" s="39"/>
    </row>
    <row r="1354" spans="11:11">
      <c r="K1354" s="39"/>
    </row>
    <row r="1355" spans="11:11">
      <c r="K1355" s="39"/>
    </row>
    <row r="1356" spans="11:11">
      <c r="K1356" s="39"/>
    </row>
    <row r="1357" spans="11:11">
      <c r="K1357" s="39"/>
    </row>
    <row r="1358" spans="11:11">
      <c r="K1358" s="39"/>
    </row>
    <row r="1359" spans="11:11">
      <c r="K1359" s="39"/>
    </row>
    <row r="1360" spans="11:11">
      <c r="K1360" s="39"/>
    </row>
    <row r="1361" spans="11:11">
      <c r="K1361" s="39"/>
    </row>
    <row r="1362" spans="11:11">
      <c r="K1362" s="39"/>
    </row>
    <row r="1363" spans="11:11">
      <c r="K1363" s="39"/>
    </row>
    <row r="1364" spans="11:11">
      <c r="K1364" s="39"/>
    </row>
    <row r="1365" spans="11:11">
      <c r="K1365" s="39"/>
    </row>
    <row r="1366" spans="11:11">
      <c r="K1366" s="39"/>
    </row>
    <row r="1367" spans="11:11">
      <c r="K1367" s="39"/>
    </row>
    <row r="1368" spans="11:11">
      <c r="K1368" s="39"/>
    </row>
    <row r="1369" spans="11:11">
      <c r="K1369" s="39"/>
    </row>
    <row r="1370" spans="11:11">
      <c r="K1370" s="39"/>
    </row>
    <row r="1371" spans="11:11">
      <c r="K1371" s="39"/>
    </row>
    <row r="1372" spans="11:11">
      <c r="K1372" s="39"/>
    </row>
    <row r="1373" spans="11:11">
      <c r="K1373" s="39"/>
    </row>
    <row r="1374" spans="11:11">
      <c r="K1374" s="39"/>
    </row>
    <row r="1375" spans="11:11">
      <c r="K1375" s="39"/>
    </row>
    <row r="1376" spans="11:11">
      <c r="K1376" s="39"/>
    </row>
    <row r="1377" spans="11:11">
      <c r="K1377" s="39"/>
    </row>
    <row r="1378" spans="11:11">
      <c r="K1378" s="39"/>
    </row>
    <row r="1379" spans="11:11">
      <c r="K1379" s="39"/>
    </row>
    <row r="1380" spans="11:11">
      <c r="K1380" s="39"/>
    </row>
    <row r="1381" spans="11:11">
      <c r="K1381" s="39"/>
    </row>
    <row r="1382" spans="11:11">
      <c r="K1382" s="39"/>
    </row>
    <row r="1383" spans="11:11">
      <c r="K1383" s="39"/>
    </row>
    <row r="1384" spans="11:11">
      <c r="K1384" s="39"/>
    </row>
    <row r="1385" spans="11:11">
      <c r="K1385" s="39"/>
    </row>
    <row r="1386" spans="11:11">
      <c r="K1386" s="39"/>
    </row>
    <row r="1387" spans="11:11">
      <c r="K1387" s="39"/>
    </row>
    <row r="1388" spans="11:11">
      <c r="K1388" s="39"/>
    </row>
    <row r="1389" spans="11:11">
      <c r="K1389" s="39"/>
    </row>
    <row r="1390" spans="11:11">
      <c r="K1390" s="39"/>
    </row>
    <row r="1391" spans="11:11">
      <c r="K1391" s="39"/>
    </row>
    <row r="1392" spans="11:11">
      <c r="K1392" s="39"/>
    </row>
    <row r="1393" spans="11:11">
      <c r="K1393" s="39"/>
    </row>
    <row r="1394" spans="11:11">
      <c r="K1394" s="39"/>
    </row>
    <row r="1395" spans="11:11">
      <c r="K1395" s="39"/>
    </row>
    <row r="1396" spans="11:11">
      <c r="K1396" s="39"/>
    </row>
    <row r="1397" spans="11:11">
      <c r="K1397" s="39"/>
    </row>
    <row r="1398" spans="11:11">
      <c r="K1398" s="39"/>
    </row>
    <row r="1399" spans="11:11">
      <c r="K1399" s="39"/>
    </row>
    <row r="1400" spans="11:11">
      <c r="K1400" s="39"/>
    </row>
    <row r="1401" spans="11:11">
      <c r="K1401" s="39"/>
    </row>
    <row r="1402" spans="11:11">
      <c r="K1402" s="39"/>
    </row>
    <row r="1403" spans="11:11">
      <c r="K1403" s="39"/>
    </row>
    <row r="1404" spans="11:11">
      <c r="K1404" s="39"/>
    </row>
    <row r="1405" spans="11:11">
      <c r="K1405" s="39"/>
    </row>
    <row r="1406" spans="11:11">
      <c r="K1406" s="39"/>
    </row>
    <row r="1407" spans="11:11">
      <c r="K1407" s="39"/>
    </row>
    <row r="1408" spans="11:11">
      <c r="K1408" s="39"/>
    </row>
    <row r="1409" spans="11:11">
      <c r="K1409" s="39"/>
    </row>
    <row r="1410" spans="11:11">
      <c r="K1410" s="39"/>
    </row>
    <row r="1411" spans="11:11">
      <c r="K1411" s="39"/>
    </row>
    <row r="1412" spans="11:11">
      <c r="K1412" s="39"/>
    </row>
    <row r="1413" spans="11:11">
      <c r="K1413" s="39"/>
    </row>
    <row r="1414" spans="11:11">
      <c r="K1414" s="39"/>
    </row>
    <row r="1415" spans="11:11">
      <c r="K1415" s="39"/>
    </row>
    <row r="1416" spans="11:11">
      <c r="K1416" s="39"/>
    </row>
    <row r="1417" spans="11:11">
      <c r="K1417" s="39"/>
    </row>
    <row r="1418" spans="11:11">
      <c r="K1418" s="39"/>
    </row>
    <row r="1419" spans="11:11">
      <c r="K1419" s="39"/>
    </row>
    <row r="1420" spans="11:11">
      <c r="K1420" s="39"/>
    </row>
    <row r="1421" spans="11:11">
      <c r="K1421" s="39"/>
    </row>
    <row r="1422" spans="11:11">
      <c r="K1422" s="39"/>
    </row>
    <row r="1423" spans="11:11">
      <c r="K1423" s="39"/>
    </row>
    <row r="1424" spans="11:11">
      <c r="K1424" s="39"/>
    </row>
    <row r="1425" spans="11:11">
      <c r="K1425" s="39"/>
    </row>
    <row r="1426" spans="11:11">
      <c r="K1426" s="39"/>
    </row>
    <row r="1427" spans="11:11">
      <c r="K1427" s="39"/>
    </row>
    <row r="1428" spans="11:11">
      <c r="K1428" s="39"/>
    </row>
    <row r="1429" spans="11:11">
      <c r="K1429" s="39"/>
    </row>
    <row r="1430" spans="11:11">
      <c r="K1430" s="39"/>
    </row>
    <row r="1431" spans="11:11">
      <c r="K1431" s="39"/>
    </row>
    <row r="1432" spans="11:11">
      <c r="K1432" s="39"/>
    </row>
    <row r="1433" spans="11:11">
      <c r="K1433" s="39"/>
    </row>
    <row r="1434" spans="11:11">
      <c r="K1434" s="39"/>
    </row>
    <row r="1435" spans="11:11">
      <c r="K1435" s="39"/>
    </row>
    <row r="1436" spans="11:11">
      <c r="K1436" s="39"/>
    </row>
    <row r="1437" spans="11:11">
      <c r="K1437" s="39"/>
    </row>
    <row r="1438" spans="11:11">
      <c r="K1438" s="39"/>
    </row>
    <row r="1439" spans="11:11">
      <c r="K1439" s="39"/>
    </row>
    <row r="1440" spans="11:11">
      <c r="K1440" s="39"/>
    </row>
    <row r="1441" spans="11:11">
      <c r="K1441" s="39"/>
    </row>
    <row r="1442" spans="11:11">
      <c r="K1442" s="39"/>
    </row>
    <row r="1443" spans="11:11">
      <c r="K1443" s="39"/>
    </row>
    <row r="1444" spans="11:11">
      <c r="K1444" s="39"/>
    </row>
    <row r="1445" spans="11:11">
      <c r="K1445" s="39"/>
    </row>
    <row r="1446" spans="11:11">
      <c r="K1446" s="39"/>
    </row>
    <row r="1447" spans="11:11">
      <c r="K1447" s="39"/>
    </row>
    <row r="1448" spans="11:11">
      <c r="K1448" s="39"/>
    </row>
    <row r="1449" spans="11:11">
      <c r="K1449" s="39"/>
    </row>
    <row r="1450" spans="11:11">
      <c r="K1450" s="39"/>
    </row>
    <row r="1451" spans="11:11">
      <c r="K1451" s="39"/>
    </row>
    <row r="1452" spans="11:11">
      <c r="K1452" s="39"/>
    </row>
    <row r="1453" spans="11:11">
      <c r="K1453" s="39"/>
    </row>
    <row r="1454" spans="11:11">
      <c r="K1454" s="39"/>
    </row>
    <row r="1455" spans="11:11">
      <c r="K1455" s="39"/>
    </row>
    <row r="1456" spans="11:11">
      <c r="K1456" s="39"/>
    </row>
    <row r="1457" spans="11:11">
      <c r="K1457" s="39"/>
    </row>
    <row r="1458" spans="11:11">
      <c r="K1458" s="39"/>
    </row>
    <row r="1459" spans="11:11">
      <c r="K1459" s="39"/>
    </row>
    <row r="1460" spans="11:11">
      <c r="K1460" s="39"/>
    </row>
    <row r="1461" spans="11:11">
      <c r="K1461" s="39"/>
    </row>
    <row r="1462" spans="11:11">
      <c r="K1462" s="39"/>
    </row>
    <row r="1463" spans="11:11">
      <c r="K1463" s="39"/>
    </row>
    <row r="1464" spans="11:11">
      <c r="K1464" s="39"/>
    </row>
    <row r="1465" spans="11:11">
      <c r="K1465" s="39"/>
    </row>
    <row r="1466" spans="11:11">
      <c r="K1466" s="39"/>
    </row>
    <row r="1467" spans="11:11">
      <c r="K1467" s="39"/>
    </row>
    <row r="1468" spans="11:11">
      <c r="K1468" s="39"/>
    </row>
    <row r="1469" spans="11:11">
      <c r="K1469" s="39"/>
    </row>
    <row r="1470" spans="11:11">
      <c r="K1470" s="39"/>
    </row>
    <row r="1471" spans="11:11">
      <c r="K1471" s="39"/>
    </row>
    <row r="1472" spans="11:11">
      <c r="K1472" s="39"/>
    </row>
    <row r="1473" spans="11:11">
      <c r="K1473" s="39"/>
    </row>
    <row r="1474" spans="11:11">
      <c r="K1474" s="39"/>
    </row>
    <row r="1475" spans="11:11">
      <c r="K1475" s="39"/>
    </row>
    <row r="1476" spans="11:11">
      <c r="K1476" s="39"/>
    </row>
    <row r="1477" spans="11:11">
      <c r="K1477" s="39"/>
    </row>
    <row r="1478" spans="11:11">
      <c r="K1478" s="39"/>
    </row>
    <row r="1479" spans="11:11">
      <c r="K1479" s="39"/>
    </row>
    <row r="1480" spans="11:11">
      <c r="K1480" s="39"/>
    </row>
    <row r="1481" spans="11:11">
      <c r="K1481" s="39"/>
    </row>
    <row r="1482" spans="11:11">
      <c r="K1482" s="39"/>
    </row>
    <row r="1483" spans="11:11">
      <c r="K1483" s="39"/>
    </row>
    <row r="1484" spans="11:11">
      <c r="K1484" s="39"/>
    </row>
    <row r="1485" spans="11:11">
      <c r="K1485" s="39"/>
    </row>
    <row r="1486" spans="11:11">
      <c r="K1486" s="39"/>
    </row>
    <row r="1487" spans="11:11">
      <c r="K1487" s="39"/>
    </row>
    <row r="1488" spans="11:11">
      <c r="K1488" s="39"/>
    </row>
    <row r="1489" spans="11:11">
      <c r="K1489" s="39"/>
    </row>
    <row r="1490" spans="11:11">
      <c r="K1490" s="39"/>
    </row>
    <row r="1491" spans="11:11">
      <c r="K1491" s="39"/>
    </row>
    <row r="1492" spans="11:11">
      <c r="K1492" s="39"/>
    </row>
    <row r="1493" spans="11:11">
      <c r="K1493" s="39"/>
    </row>
    <row r="1494" spans="11:11">
      <c r="K1494" s="39"/>
    </row>
    <row r="1495" spans="11:11">
      <c r="K1495" s="39"/>
    </row>
    <row r="1496" spans="11:11">
      <c r="K1496" s="39"/>
    </row>
    <row r="1497" spans="11:11">
      <c r="K1497" s="39"/>
    </row>
    <row r="1498" spans="11:11">
      <c r="K1498" s="39"/>
    </row>
    <row r="1499" spans="11:11">
      <c r="K1499" s="39"/>
    </row>
    <row r="1500" spans="11:11">
      <c r="K1500" s="39"/>
    </row>
    <row r="1501" spans="11:11">
      <c r="K1501" s="39"/>
    </row>
    <row r="1502" spans="11:11">
      <c r="K1502" s="39"/>
    </row>
    <row r="1503" spans="11:11">
      <c r="K1503" s="39"/>
    </row>
    <row r="1504" spans="11:11">
      <c r="K1504" s="39"/>
    </row>
    <row r="1505" spans="11:11">
      <c r="K1505" s="39"/>
    </row>
    <row r="1506" spans="11:11">
      <c r="K1506" s="39"/>
    </row>
    <row r="1507" spans="11:11">
      <c r="K1507" s="39"/>
    </row>
    <row r="1508" spans="11:11">
      <c r="K1508" s="39"/>
    </row>
    <row r="1509" spans="11:11">
      <c r="K1509" s="39"/>
    </row>
    <row r="1510" spans="11:11">
      <c r="K1510" s="39"/>
    </row>
    <row r="1511" spans="11:11">
      <c r="K1511" s="39"/>
    </row>
    <row r="1512" spans="11:11">
      <c r="K1512" s="39"/>
    </row>
    <row r="1513" spans="11:11">
      <c r="K1513" s="39"/>
    </row>
    <row r="1514" spans="11:11">
      <c r="K1514" s="39"/>
    </row>
    <row r="1515" spans="11:11">
      <c r="K1515" s="39"/>
    </row>
    <row r="1516" spans="11:11">
      <c r="K1516" s="39"/>
    </row>
    <row r="1517" spans="11:11">
      <c r="K1517" s="39"/>
    </row>
    <row r="1518" spans="11:11">
      <c r="K1518" s="39"/>
    </row>
    <row r="1519" spans="11:11">
      <c r="K1519" s="39"/>
    </row>
    <row r="1520" spans="11:11">
      <c r="K1520" s="39"/>
    </row>
    <row r="1521" spans="11:11">
      <c r="K1521" s="39"/>
    </row>
    <row r="1522" spans="11:11">
      <c r="K1522" s="39"/>
    </row>
    <row r="1523" spans="11:11">
      <c r="K1523" s="39"/>
    </row>
    <row r="1524" spans="11:11">
      <c r="K1524" s="39"/>
    </row>
    <row r="1525" spans="11:11">
      <c r="K1525" s="39"/>
    </row>
    <row r="1526" spans="11:11">
      <c r="K1526" s="39"/>
    </row>
    <row r="1527" spans="11:11">
      <c r="K1527" s="39"/>
    </row>
    <row r="1528" spans="11:11">
      <c r="K1528" s="39"/>
    </row>
    <row r="1529" spans="11:11">
      <c r="K1529" s="39"/>
    </row>
    <row r="1530" spans="11:11">
      <c r="K1530" s="39"/>
    </row>
    <row r="1531" spans="11:11">
      <c r="K1531" s="39"/>
    </row>
    <row r="1532" spans="11:11">
      <c r="K1532" s="39"/>
    </row>
    <row r="1533" spans="11:11">
      <c r="K1533" s="39"/>
    </row>
    <row r="1534" spans="11:11">
      <c r="K1534" s="39"/>
    </row>
    <row r="1535" spans="11:11">
      <c r="K1535" s="39"/>
    </row>
    <row r="1536" spans="11:11">
      <c r="K1536" s="39"/>
    </row>
    <row r="1537" spans="11:11">
      <c r="K1537" s="39"/>
    </row>
    <row r="1538" spans="11:11">
      <c r="K1538" s="39"/>
    </row>
    <row r="1539" spans="11:11">
      <c r="K1539" s="39"/>
    </row>
    <row r="1540" spans="11:11">
      <c r="K1540" s="39"/>
    </row>
    <row r="1541" spans="11:11">
      <c r="K1541" s="39"/>
    </row>
    <row r="1542" spans="11:11">
      <c r="K1542" s="39"/>
    </row>
    <row r="1543" spans="11:11">
      <c r="K1543" s="39"/>
    </row>
    <row r="1544" spans="11:11">
      <c r="K1544" s="39"/>
    </row>
    <row r="1545" spans="11:11">
      <c r="K1545" s="39"/>
    </row>
    <row r="1546" spans="11:11">
      <c r="K1546" s="39"/>
    </row>
    <row r="1547" spans="11:11">
      <c r="K1547" s="39"/>
    </row>
    <row r="1548" spans="11:11">
      <c r="K1548" s="39"/>
    </row>
    <row r="1549" spans="11:11">
      <c r="K1549" s="39"/>
    </row>
    <row r="1550" spans="11:11">
      <c r="K1550" s="39"/>
    </row>
    <row r="1551" spans="11:11">
      <c r="K1551" s="39"/>
    </row>
    <row r="1552" spans="11:11">
      <c r="K1552" s="39"/>
    </row>
    <row r="1553" spans="11:11">
      <c r="K1553" s="39"/>
    </row>
    <row r="1554" spans="11:11">
      <c r="K1554" s="39"/>
    </row>
    <row r="1555" spans="11:11">
      <c r="K1555" s="39"/>
    </row>
    <row r="1556" spans="11:11">
      <c r="K1556" s="39"/>
    </row>
    <row r="1557" spans="11:11">
      <c r="K1557" s="39"/>
    </row>
    <row r="1558" spans="11:11">
      <c r="K1558" s="39"/>
    </row>
    <row r="1559" spans="11:11">
      <c r="K1559" s="39"/>
    </row>
    <row r="1560" spans="11:11">
      <c r="K1560" s="39"/>
    </row>
    <row r="1561" spans="11:11">
      <c r="K1561" s="39"/>
    </row>
    <row r="1562" spans="11:11">
      <c r="K1562" s="39"/>
    </row>
    <row r="1563" spans="11:11">
      <c r="K1563" s="39"/>
    </row>
    <row r="1564" spans="11:11">
      <c r="K1564" s="39"/>
    </row>
    <row r="1565" spans="11:11">
      <c r="K1565" s="39"/>
    </row>
    <row r="1566" spans="11:11">
      <c r="K1566" s="39"/>
    </row>
    <row r="1567" spans="11:11">
      <c r="K1567" s="39"/>
    </row>
    <row r="1568" spans="11:11">
      <c r="K1568" s="39"/>
    </row>
    <row r="1569" spans="11:11">
      <c r="K1569" s="39"/>
    </row>
    <row r="1570" spans="11:11">
      <c r="K1570" s="39"/>
    </row>
    <row r="1571" spans="11:11">
      <c r="K1571" s="39"/>
    </row>
    <row r="1572" spans="11:11">
      <c r="K1572" s="39"/>
    </row>
    <row r="1573" spans="11:11">
      <c r="K1573" s="39"/>
    </row>
    <row r="1574" spans="11:11">
      <c r="K1574" s="39"/>
    </row>
    <row r="1575" spans="11:11">
      <c r="K1575" s="39"/>
    </row>
    <row r="1576" spans="11:11">
      <c r="K1576" s="39"/>
    </row>
    <row r="1577" spans="11:11">
      <c r="K1577" s="39"/>
    </row>
    <row r="1578" spans="11:11">
      <c r="K1578" s="39"/>
    </row>
    <row r="1579" spans="11:11">
      <c r="K1579" s="39"/>
    </row>
    <row r="1580" spans="11:11">
      <c r="K1580" s="39"/>
    </row>
    <row r="1581" spans="11:11">
      <c r="K1581" s="39"/>
    </row>
    <row r="1582" spans="11:11">
      <c r="K1582" s="39"/>
    </row>
    <row r="1583" spans="11:11">
      <c r="K1583" s="39"/>
    </row>
    <row r="1584" spans="11:11">
      <c r="K1584" s="39"/>
    </row>
    <row r="1585" spans="11:11">
      <c r="K1585" s="39"/>
    </row>
    <row r="1586" spans="11:11">
      <c r="K1586" s="39"/>
    </row>
    <row r="1587" spans="11:11">
      <c r="K1587" s="39"/>
    </row>
    <row r="1588" spans="11:11">
      <c r="K1588" s="39"/>
    </row>
    <row r="1589" spans="11:11">
      <c r="K1589" s="39"/>
    </row>
    <row r="1590" spans="11:11">
      <c r="K1590" s="39"/>
    </row>
    <row r="1591" spans="11:11">
      <c r="K1591" s="39"/>
    </row>
    <row r="1592" spans="11:11">
      <c r="K1592" s="39"/>
    </row>
    <row r="1593" spans="11:11">
      <c r="K1593" s="39"/>
    </row>
    <row r="1594" spans="11:11">
      <c r="K1594" s="39"/>
    </row>
    <row r="1595" spans="11:11">
      <c r="K1595" s="39"/>
    </row>
    <row r="1596" spans="11:11">
      <c r="K1596" s="39"/>
    </row>
    <row r="1597" spans="11:11">
      <c r="K1597" s="39"/>
    </row>
    <row r="1598" spans="11:11">
      <c r="K1598" s="39"/>
    </row>
    <row r="1599" spans="11:11">
      <c r="K1599" s="39"/>
    </row>
    <row r="1600" spans="11:11">
      <c r="K1600" s="39"/>
    </row>
    <row r="1601" spans="11:11">
      <c r="K1601" s="39"/>
    </row>
    <row r="1602" spans="11:11">
      <c r="K1602" s="39"/>
    </row>
    <row r="1603" spans="11:11">
      <c r="K1603" s="39"/>
    </row>
    <row r="1604" spans="11:11">
      <c r="K1604" s="39"/>
    </row>
    <row r="1605" spans="11:11">
      <c r="K1605" s="39"/>
    </row>
    <row r="1606" spans="11:11">
      <c r="K1606" s="39"/>
    </row>
    <row r="1607" spans="11:11">
      <c r="K1607" s="39"/>
    </row>
    <row r="1608" spans="11:11">
      <c r="K1608" s="39"/>
    </row>
    <row r="1609" spans="11:11">
      <c r="K1609" s="39"/>
    </row>
    <row r="1610" spans="11:11">
      <c r="K1610" s="39"/>
    </row>
    <row r="1611" spans="11:11">
      <c r="K1611" s="39"/>
    </row>
    <row r="1612" spans="11:11">
      <c r="K1612" s="39"/>
    </row>
    <row r="1613" spans="11:11">
      <c r="K1613" s="39"/>
    </row>
    <row r="1614" spans="11:11">
      <c r="K1614" s="39"/>
    </row>
    <row r="1615" spans="11:11">
      <c r="K1615" s="39"/>
    </row>
    <row r="1616" spans="11:11">
      <c r="K1616" s="39"/>
    </row>
    <row r="1617" spans="11:11">
      <c r="K1617" s="39"/>
    </row>
    <row r="1618" spans="11:11">
      <c r="K1618" s="39"/>
    </row>
    <row r="1619" spans="11:11">
      <c r="K1619" s="39"/>
    </row>
    <row r="1620" spans="11:11">
      <c r="K1620" s="39"/>
    </row>
    <row r="1621" spans="11:11">
      <c r="K1621" s="39"/>
    </row>
    <row r="1622" spans="11:11">
      <c r="K1622" s="39"/>
    </row>
    <row r="1623" spans="11:11">
      <c r="K1623" s="39"/>
    </row>
    <row r="1624" spans="11:11">
      <c r="K1624" s="39"/>
    </row>
    <row r="1625" spans="11:11">
      <c r="K1625" s="39"/>
    </row>
    <row r="1626" spans="11:11">
      <c r="K1626" s="39"/>
    </row>
    <row r="1627" spans="11:11">
      <c r="K1627" s="39"/>
    </row>
    <row r="1628" spans="11:11">
      <c r="K1628" s="39"/>
    </row>
    <row r="1629" spans="11:11">
      <c r="K1629" s="39"/>
    </row>
    <row r="1630" spans="11:11">
      <c r="K1630" s="39"/>
    </row>
    <row r="1631" spans="11:11">
      <c r="K1631" s="39"/>
    </row>
    <row r="1632" spans="11:11">
      <c r="K1632" s="39"/>
    </row>
    <row r="1633" spans="11:11">
      <c r="K1633" s="39"/>
    </row>
    <row r="1634" spans="11:11">
      <c r="K1634" s="39"/>
    </row>
    <row r="1635" spans="11:11">
      <c r="K1635" s="39"/>
    </row>
    <row r="1636" spans="11:11">
      <c r="K1636" s="39"/>
    </row>
    <row r="1637" spans="11:11">
      <c r="K1637" s="39"/>
    </row>
    <row r="1638" spans="11:11">
      <c r="K1638" s="39"/>
    </row>
    <row r="1639" spans="11:11">
      <c r="K1639" s="39"/>
    </row>
    <row r="1640" spans="11:11">
      <c r="K1640" s="39"/>
    </row>
    <row r="1641" spans="11:11">
      <c r="K1641" s="39"/>
    </row>
    <row r="1642" spans="11:11">
      <c r="K1642" s="39"/>
    </row>
    <row r="1643" spans="11:11">
      <c r="K1643" s="39"/>
    </row>
    <row r="1644" spans="11:11">
      <c r="K1644" s="39"/>
    </row>
    <row r="1645" spans="11:11">
      <c r="K1645" s="39"/>
    </row>
    <row r="1646" spans="11:11">
      <c r="K1646" s="39"/>
    </row>
    <row r="1647" spans="11:11">
      <c r="K1647" s="39"/>
    </row>
    <row r="1648" spans="11:11">
      <c r="K1648" s="39"/>
    </row>
    <row r="1649" spans="11:11">
      <c r="K1649" s="39"/>
    </row>
    <row r="1650" spans="11:11">
      <c r="K1650" s="39"/>
    </row>
    <row r="1651" spans="11:11">
      <c r="K1651" s="39"/>
    </row>
    <row r="1652" spans="11:11">
      <c r="K1652" s="39"/>
    </row>
    <row r="1653" spans="11:11">
      <c r="K1653" s="39"/>
    </row>
    <row r="1654" spans="11:11">
      <c r="K1654" s="39"/>
    </row>
    <row r="1655" spans="11:11">
      <c r="K1655" s="39"/>
    </row>
    <row r="1656" spans="11:11">
      <c r="K1656" s="39"/>
    </row>
    <row r="1657" spans="11:11">
      <c r="K1657" s="39"/>
    </row>
    <row r="1658" spans="11:11">
      <c r="K1658" s="39"/>
    </row>
    <row r="1659" spans="11:11">
      <c r="K1659" s="39"/>
    </row>
    <row r="1660" spans="11:11">
      <c r="K1660" s="39"/>
    </row>
    <row r="1661" spans="11:11">
      <c r="K1661" s="39"/>
    </row>
    <row r="1662" spans="11:11">
      <c r="K1662" s="39"/>
    </row>
    <row r="1663" spans="11:11">
      <c r="K1663" s="39"/>
    </row>
    <row r="1664" spans="11:11">
      <c r="K1664" s="39"/>
    </row>
    <row r="1665" spans="11:11">
      <c r="K1665" s="39"/>
    </row>
    <row r="1666" spans="11:11">
      <c r="K1666" s="39"/>
    </row>
    <row r="1667" spans="11:11">
      <c r="K1667" s="39"/>
    </row>
    <row r="1668" spans="11:11">
      <c r="K1668" s="39"/>
    </row>
    <row r="1669" spans="11:11">
      <c r="K1669" s="39"/>
    </row>
    <row r="1670" spans="11:11">
      <c r="K1670" s="39"/>
    </row>
    <row r="1671" spans="11:11">
      <c r="K1671" s="39"/>
    </row>
    <row r="1672" spans="11:11">
      <c r="K1672" s="39"/>
    </row>
    <row r="1673" spans="11:11">
      <c r="K1673" s="39"/>
    </row>
    <row r="1674" spans="11:11">
      <c r="K1674" s="39"/>
    </row>
    <row r="1675" spans="11:11">
      <c r="K1675" s="39"/>
    </row>
    <row r="1676" spans="11:11">
      <c r="K1676" s="39"/>
    </row>
    <row r="1677" spans="11:11">
      <c r="K1677" s="39"/>
    </row>
    <row r="1678" spans="11:11">
      <c r="K1678" s="39"/>
    </row>
    <row r="1679" spans="11:11">
      <c r="K1679" s="39"/>
    </row>
    <row r="1680" spans="11:11">
      <c r="K1680" s="39"/>
    </row>
    <row r="1681" spans="11:11">
      <c r="K1681" s="39"/>
    </row>
    <row r="1682" spans="11:11">
      <c r="K1682" s="39"/>
    </row>
    <row r="1683" spans="11:11">
      <c r="K1683" s="39"/>
    </row>
    <row r="1684" spans="11:11">
      <c r="K1684" s="39"/>
    </row>
    <row r="1685" spans="11:11">
      <c r="K1685" s="39"/>
    </row>
    <row r="1686" spans="11:11">
      <c r="K1686" s="39"/>
    </row>
    <row r="1687" spans="11:11">
      <c r="K1687" s="39"/>
    </row>
    <row r="1688" spans="11:11">
      <c r="K1688" s="39"/>
    </row>
    <row r="1689" spans="11:11">
      <c r="K1689" s="39"/>
    </row>
    <row r="1690" spans="11:11">
      <c r="K1690" s="39"/>
    </row>
    <row r="1691" spans="11:11">
      <c r="K1691" s="39"/>
    </row>
    <row r="1692" spans="11:11">
      <c r="K1692" s="39"/>
    </row>
    <row r="1693" spans="11:11">
      <c r="K1693" s="39"/>
    </row>
    <row r="1694" spans="11:11">
      <c r="K1694" s="39"/>
    </row>
    <row r="1695" spans="11:11">
      <c r="K1695" s="39"/>
    </row>
    <row r="1696" spans="11:11">
      <c r="K1696" s="39"/>
    </row>
    <row r="1697" spans="11:11">
      <c r="K1697" s="39"/>
    </row>
    <row r="1698" spans="11:11">
      <c r="K1698" s="39"/>
    </row>
    <row r="1699" spans="11:11">
      <c r="K1699" s="39"/>
    </row>
    <row r="1700" spans="11:11">
      <c r="K1700" s="39"/>
    </row>
    <row r="1701" spans="11:11">
      <c r="K1701" s="39"/>
    </row>
    <row r="1702" spans="11:11">
      <c r="K1702" s="39"/>
    </row>
    <row r="1703" spans="11:11">
      <c r="K1703" s="39"/>
    </row>
    <row r="1704" spans="11:11">
      <c r="K1704" s="39"/>
    </row>
    <row r="1705" spans="11:11">
      <c r="K1705" s="39"/>
    </row>
    <row r="1706" spans="11:11">
      <c r="K1706" s="39"/>
    </row>
    <row r="1707" spans="11:11">
      <c r="K1707" s="39"/>
    </row>
    <row r="1708" spans="11:11">
      <c r="K1708" s="39"/>
    </row>
    <row r="1709" spans="11:11">
      <c r="K1709" s="39"/>
    </row>
    <row r="1710" spans="11:11">
      <c r="K1710" s="39"/>
    </row>
    <row r="1711" spans="11:11">
      <c r="K1711" s="39"/>
    </row>
    <row r="1712" spans="11:11">
      <c r="K1712" s="39"/>
    </row>
    <row r="1713" spans="11:11">
      <c r="K1713" s="39"/>
    </row>
    <row r="1714" spans="11:11">
      <c r="K1714" s="39"/>
    </row>
    <row r="1715" spans="11:11">
      <c r="K1715" s="39"/>
    </row>
    <row r="1716" spans="11:11">
      <c r="K1716" s="39"/>
    </row>
    <row r="1717" spans="11:11">
      <c r="K1717" s="39"/>
    </row>
    <row r="1718" spans="11:11">
      <c r="K1718" s="39"/>
    </row>
    <row r="1719" spans="11:11">
      <c r="K1719" s="39"/>
    </row>
    <row r="1720" spans="11:11">
      <c r="K1720" s="39"/>
    </row>
    <row r="1721" spans="11:11">
      <c r="K1721" s="39"/>
    </row>
    <row r="1722" spans="11:11">
      <c r="K1722" s="39"/>
    </row>
    <row r="1723" spans="11:11">
      <c r="K1723" s="39"/>
    </row>
    <row r="1724" spans="11:11">
      <c r="K1724" s="39"/>
    </row>
    <row r="1725" spans="11:11">
      <c r="K1725" s="39"/>
    </row>
    <row r="1726" spans="11:11">
      <c r="K1726" s="39"/>
    </row>
    <row r="1727" spans="11:11">
      <c r="K1727" s="39"/>
    </row>
    <row r="1728" spans="11:11">
      <c r="K1728" s="39"/>
    </row>
    <row r="1729" spans="11:11">
      <c r="K1729" s="39"/>
    </row>
    <row r="1730" spans="11:11">
      <c r="K1730" s="39"/>
    </row>
    <row r="1731" spans="11:11">
      <c r="K1731" s="39"/>
    </row>
    <row r="1732" spans="11:11">
      <c r="K1732" s="39"/>
    </row>
    <row r="1733" spans="11:11">
      <c r="K1733" s="39"/>
    </row>
    <row r="1734" spans="11:11">
      <c r="K1734" s="39"/>
    </row>
    <row r="1735" spans="11:11">
      <c r="K1735" s="39"/>
    </row>
    <row r="1736" spans="11:11">
      <c r="K1736" s="39"/>
    </row>
    <row r="1737" spans="11:11">
      <c r="K1737" s="39"/>
    </row>
    <row r="1738" spans="11:11">
      <c r="K1738" s="39"/>
    </row>
    <row r="1739" spans="11:11">
      <c r="K1739" s="39"/>
    </row>
    <row r="1740" spans="11:11">
      <c r="K1740" s="39"/>
    </row>
    <row r="1741" spans="11:11">
      <c r="K1741" s="39"/>
    </row>
    <row r="1742" spans="11:11">
      <c r="K1742" s="39"/>
    </row>
    <row r="1743" spans="11:11">
      <c r="K1743" s="39"/>
    </row>
    <row r="1744" spans="11:11">
      <c r="K1744" s="39"/>
    </row>
    <row r="1745" spans="11:11">
      <c r="K1745" s="39"/>
    </row>
    <row r="1746" spans="11:11">
      <c r="K1746" s="39"/>
    </row>
    <row r="1747" spans="11:11">
      <c r="K1747" s="39"/>
    </row>
    <row r="1748" spans="11:11">
      <c r="K1748" s="39"/>
    </row>
    <row r="1749" spans="11:11">
      <c r="K1749" s="39"/>
    </row>
    <row r="1750" spans="11:11">
      <c r="K1750" s="39"/>
    </row>
    <row r="1751" spans="11:11">
      <c r="K1751" s="39"/>
    </row>
    <row r="1752" spans="11:11">
      <c r="K1752" s="39"/>
    </row>
    <row r="1753" spans="11:11">
      <c r="K1753" s="39"/>
    </row>
    <row r="1754" spans="11:11">
      <c r="K1754" s="39"/>
    </row>
    <row r="1755" spans="11:11">
      <c r="K1755" s="39"/>
    </row>
    <row r="1756" spans="11:11">
      <c r="K1756" s="39"/>
    </row>
    <row r="1757" spans="11:11">
      <c r="K1757" s="39"/>
    </row>
    <row r="1758" spans="11:11">
      <c r="K1758" s="39"/>
    </row>
    <row r="1759" spans="11:11">
      <c r="K1759" s="39"/>
    </row>
    <row r="1760" spans="11:11">
      <c r="K1760" s="39"/>
    </row>
    <row r="1761" spans="11:11">
      <c r="K1761" s="39"/>
    </row>
    <row r="1762" spans="11:11">
      <c r="K1762" s="39"/>
    </row>
    <row r="1763" spans="11:11">
      <c r="K1763" s="39"/>
    </row>
    <row r="1764" spans="11:11">
      <c r="K1764" s="39"/>
    </row>
    <row r="1765" spans="11:11">
      <c r="K1765" s="39"/>
    </row>
    <row r="1766" spans="11:11">
      <c r="K1766" s="39"/>
    </row>
    <row r="1767" spans="11:11">
      <c r="K1767" s="39"/>
    </row>
    <row r="1768" spans="11:11">
      <c r="K1768" s="39"/>
    </row>
    <row r="1769" spans="11:11">
      <c r="K1769" s="39"/>
    </row>
    <row r="1770" spans="11:11">
      <c r="K1770" s="39"/>
    </row>
    <row r="1771" spans="11:11">
      <c r="K1771" s="39"/>
    </row>
    <row r="1772" spans="11:11">
      <c r="K1772" s="39"/>
    </row>
    <row r="1773" spans="11:11">
      <c r="K1773" s="39"/>
    </row>
    <row r="1774" spans="11:11">
      <c r="K1774" s="39"/>
    </row>
    <row r="1775" spans="11:11">
      <c r="K1775" s="39"/>
    </row>
    <row r="1776" spans="11:11">
      <c r="K1776" s="39"/>
    </row>
    <row r="1777" spans="11:11">
      <c r="K1777" s="39"/>
    </row>
    <row r="1778" spans="11:11">
      <c r="K1778" s="39"/>
    </row>
    <row r="1779" spans="11:11">
      <c r="K1779" s="39"/>
    </row>
    <row r="1780" spans="11:11">
      <c r="K1780" s="39"/>
    </row>
    <row r="1781" spans="11:11">
      <c r="K1781" s="39"/>
    </row>
    <row r="1782" spans="11:11">
      <c r="K1782" s="39"/>
    </row>
    <row r="1783" spans="11:11">
      <c r="K1783" s="39"/>
    </row>
    <row r="1784" spans="11:11">
      <c r="K1784" s="39"/>
    </row>
    <row r="1785" spans="11:11">
      <c r="K1785" s="39"/>
    </row>
    <row r="1786" spans="11:11">
      <c r="K1786" s="39"/>
    </row>
    <row r="1787" spans="11:11">
      <c r="K1787" s="39"/>
    </row>
    <row r="1788" spans="11:11">
      <c r="K1788" s="39"/>
    </row>
    <row r="1789" spans="11:11">
      <c r="K1789" s="39"/>
    </row>
    <row r="1790" spans="11:11">
      <c r="K1790" s="39"/>
    </row>
    <row r="1791" spans="11:11">
      <c r="K1791" s="39"/>
    </row>
    <row r="1792" spans="11:11">
      <c r="K1792" s="39"/>
    </row>
    <row r="1793" spans="11:11">
      <c r="K1793" s="39"/>
    </row>
    <row r="1794" spans="11:11">
      <c r="K1794" s="39"/>
    </row>
    <row r="1795" spans="11:11">
      <c r="K1795" s="39"/>
    </row>
    <row r="1796" spans="11:11">
      <c r="K1796" s="39"/>
    </row>
    <row r="1797" spans="11:11">
      <c r="K1797" s="39"/>
    </row>
    <row r="1798" spans="11:11">
      <c r="K1798" s="39"/>
    </row>
    <row r="1799" spans="11:11">
      <c r="K1799" s="39"/>
    </row>
    <row r="1800" spans="11:11">
      <c r="K1800" s="39"/>
    </row>
    <row r="1801" spans="11:11">
      <c r="K1801" s="39"/>
    </row>
    <row r="1802" spans="11:11">
      <c r="K1802" s="39"/>
    </row>
    <row r="1803" spans="11:11">
      <c r="K1803" s="39"/>
    </row>
    <row r="1804" spans="11:11">
      <c r="K1804" s="39"/>
    </row>
    <row r="1805" spans="11:11">
      <c r="K1805" s="39"/>
    </row>
    <row r="1806" spans="11:11">
      <c r="K1806" s="39"/>
    </row>
    <row r="1807" spans="11:11">
      <c r="K1807" s="39"/>
    </row>
    <row r="1808" spans="11:11">
      <c r="K1808" s="39"/>
    </row>
    <row r="1809" spans="11:11">
      <c r="K1809" s="39"/>
    </row>
    <row r="1810" spans="11:11">
      <c r="K1810" s="39"/>
    </row>
    <row r="1811" spans="11:11">
      <c r="K1811" s="39"/>
    </row>
    <row r="1812" spans="11:11">
      <c r="K1812" s="39"/>
    </row>
    <row r="1813" spans="11:11">
      <c r="K1813" s="39"/>
    </row>
    <row r="1814" spans="11:11">
      <c r="K1814" s="39"/>
    </row>
    <row r="1815" spans="11:11">
      <c r="K1815" s="39"/>
    </row>
    <row r="1816" spans="11:11">
      <c r="K1816" s="39"/>
    </row>
    <row r="1817" spans="11:11">
      <c r="K1817" s="39"/>
    </row>
    <row r="1818" spans="11:11">
      <c r="K1818" s="39"/>
    </row>
    <row r="1819" spans="11:11">
      <c r="K1819" s="39"/>
    </row>
    <row r="1820" spans="11:11">
      <c r="K1820" s="39"/>
    </row>
    <row r="1821" spans="11:11">
      <c r="K1821" s="39"/>
    </row>
    <row r="1822" spans="11:11">
      <c r="K1822" s="39"/>
    </row>
    <row r="1823" spans="11:11">
      <c r="K1823" s="39"/>
    </row>
    <row r="1824" spans="11:11">
      <c r="K1824" s="39"/>
    </row>
    <row r="1825" spans="11:11">
      <c r="K1825" s="39"/>
    </row>
    <row r="1826" spans="11:11">
      <c r="K1826" s="39"/>
    </row>
    <row r="1827" spans="11:11">
      <c r="K1827" s="39"/>
    </row>
    <row r="1828" spans="11:11">
      <c r="K1828" s="39"/>
    </row>
    <row r="1829" spans="11:11">
      <c r="K1829" s="39"/>
    </row>
    <row r="1830" spans="11:11">
      <c r="K1830" s="39"/>
    </row>
    <row r="1831" spans="11:11">
      <c r="K1831" s="39"/>
    </row>
    <row r="1832" spans="11:11">
      <c r="K1832" s="39"/>
    </row>
    <row r="1833" spans="11:11">
      <c r="K1833" s="39"/>
    </row>
    <row r="1834" spans="11:11">
      <c r="K1834" s="39"/>
    </row>
    <row r="1835" spans="11:11">
      <c r="K1835" s="39"/>
    </row>
    <row r="1836" spans="11:11">
      <c r="K1836" s="39"/>
    </row>
    <row r="1837" spans="11:11">
      <c r="K1837" s="39"/>
    </row>
    <row r="1838" spans="11:11">
      <c r="K1838" s="39"/>
    </row>
    <row r="1839" spans="11:11">
      <c r="K1839" s="39"/>
    </row>
    <row r="1840" spans="11:11">
      <c r="K1840" s="39"/>
    </row>
    <row r="1841" spans="11:11">
      <c r="K1841" s="39"/>
    </row>
    <row r="1842" spans="11:11">
      <c r="K1842" s="39"/>
    </row>
    <row r="1843" spans="11:11">
      <c r="K1843" s="39"/>
    </row>
    <row r="1844" spans="11:11">
      <c r="K1844" s="39"/>
    </row>
    <row r="1845" spans="11:11">
      <c r="K1845" s="39"/>
    </row>
    <row r="1846" spans="11:11">
      <c r="K1846" s="39"/>
    </row>
    <row r="1847" spans="11:11">
      <c r="K1847" s="39"/>
    </row>
    <row r="1848" spans="11:11">
      <c r="K1848" s="39"/>
    </row>
    <row r="1849" spans="11:11">
      <c r="K1849" s="39"/>
    </row>
    <row r="1850" spans="11:11">
      <c r="K1850" s="39"/>
    </row>
    <row r="1851" spans="11:11">
      <c r="K1851" s="39"/>
    </row>
    <row r="1852" spans="11:11">
      <c r="K1852" s="39"/>
    </row>
    <row r="1853" spans="11:11">
      <c r="K1853" s="39"/>
    </row>
    <row r="1854" spans="11:11">
      <c r="K1854" s="39"/>
    </row>
    <row r="1855" spans="11:11">
      <c r="K1855" s="39"/>
    </row>
    <row r="1856" spans="11:11">
      <c r="K1856" s="39"/>
    </row>
    <row r="1857" spans="11:11">
      <c r="K1857" s="39"/>
    </row>
    <row r="1858" spans="11:11">
      <c r="K1858" s="39"/>
    </row>
    <row r="1859" spans="11:11">
      <c r="K1859" s="39"/>
    </row>
    <row r="1860" spans="11:11">
      <c r="K1860" s="39"/>
    </row>
    <row r="1861" spans="11:11">
      <c r="K1861" s="39"/>
    </row>
    <row r="1862" spans="11:11">
      <c r="K1862" s="39"/>
    </row>
    <row r="1863" spans="11:11">
      <c r="K1863" s="39"/>
    </row>
    <row r="1864" spans="11:11">
      <c r="K1864" s="39"/>
    </row>
    <row r="1865" spans="11:11">
      <c r="K1865" s="39"/>
    </row>
    <row r="1866" spans="11:11">
      <c r="K1866" s="39"/>
    </row>
    <row r="1867" spans="11:11">
      <c r="K1867" s="39"/>
    </row>
    <row r="1868" spans="11:11">
      <c r="K1868" s="39"/>
    </row>
    <row r="1869" spans="11:11">
      <c r="K1869" s="39"/>
    </row>
    <row r="1870" spans="11:11">
      <c r="K1870" s="39"/>
    </row>
    <row r="1871" spans="11:11">
      <c r="K1871" s="39"/>
    </row>
    <row r="1872" spans="11:11">
      <c r="K1872" s="39"/>
    </row>
    <row r="1873" spans="11:11">
      <c r="K1873" s="39"/>
    </row>
    <row r="1874" spans="11:11">
      <c r="K1874" s="39"/>
    </row>
    <row r="1875" spans="11:11">
      <c r="K1875" s="39"/>
    </row>
    <row r="1876" spans="11:11">
      <c r="K1876" s="39"/>
    </row>
    <row r="1877" spans="11:11">
      <c r="K1877" s="39"/>
    </row>
    <row r="1878" spans="11:11">
      <c r="K1878" s="39"/>
    </row>
    <row r="1879" spans="11:11">
      <c r="K1879" s="39"/>
    </row>
    <row r="1880" spans="11:11">
      <c r="K1880" s="39"/>
    </row>
    <row r="1881" spans="11:11">
      <c r="K1881" s="39"/>
    </row>
    <row r="1882" spans="11:11">
      <c r="K1882" s="39"/>
    </row>
    <row r="1883" spans="11:11">
      <c r="K1883" s="39"/>
    </row>
    <row r="1884" spans="11:11">
      <c r="K1884" s="39"/>
    </row>
    <row r="1885" spans="11:11">
      <c r="K1885" s="39"/>
    </row>
    <row r="1886" spans="11:11">
      <c r="K1886" s="39"/>
    </row>
    <row r="1887" spans="11:11">
      <c r="K1887" s="39"/>
    </row>
    <row r="1888" spans="11:11">
      <c r="K1888" s="39"/>
    </row>
    <row r="1889" spans="11:11">
      <c r="K1889" s="39"/>
    </row>
    <row r="1890" spans="11:11">
      <c r="K1890" s="39"/>
    </row>
    <row r="1891" spans="11:11">
      <c r="K1891" s="39"/>
    </row>
    <row r="1892" spans="11:11">
      <c r="K1892" s="39"/>
    </row>
    <row r="1893" spans="11:11">
      <c r="K1893" s="39"/>
    </row>
    <row r="1894" spans="11:11">
      <c r="K1894" s="39"/>
    </row>
    <row r="1895" spans="11:11">
      <c r="K1895" s="39"/>
    </row>
    <row r="1896" spans="11:11">
      <c r="K1896" s="39"/>
    </row>
    <row r="1897" spans="11:11">
      <c r="K1897" s="39"/>
    </row>
    <row r="1898" spans="11:11">
      <c r="K1898" s="39"/>
    </row>
    <row r="1899" spans="11:11">
      <c r="K1899" s="39"/>
    </row>
    <row r="1900" spans="11:11">
      <c r="K1900" s="39"/>
    </row>
    <row r="1901" spans="11:11">
      <c r="K1901" s="39"/>
    </row>
    <row r="1902" spans="11:11">
      <c r="K1902" s="39"/>
    </row>
    <row r="1903" spans="11:11">
      <c r="K1903" s="39"/>
    </row>
    <row r="1904" spans="11:11">
      <c r="K1904" s="39"/>
    </row>
    <row r="1905" spans="11:11">
      <c r="K1905" s="39"/>
    </row>
    <row r="1906" spans="11:11">
      <c r="K1906" s="39"/>
    </row>
    <row r="1907" spans="11:11">
      <c r="K1907" s="39"/>
    </row>
    <row r="1908" spans="11:11">
      <c r="K1908" s="39"/>
    </row>
    <row r="1909" spans="11:11">
      <c r="K1909" s="39"/>
    </row>
    <row r="1910" spans="11:11">
      <c r="K1910" s="39"/>
    </row>
    <row r="1911" spans="11:11">
      <c r="K1911" s="39"/>
    </row>
    <row r="1912" spans="11:11">
      <c r="K1912" s="39"/>
    </row>
    <row r="1913" spans="11:11">
      <c r="K1913" s="39"/>
    </row>
    <row r="1914" spans="11:11">
      <c r="K1914" s="39"/>
    </row>
    <row r="1915" spans="11:11">
      <c r="K1915" s="39"/>
    </row>
    <row r="1916" spans="11:11">
      <c r="K1916" s="39"/>
    </row>
    <row r="1917" spans="11:11">
      <c r="K1917" s="39"/>
    </row>
    <row r="1918" spans="11:11">
      <c r="K1918" s="39"/>
    </row>
    <row r="1919" spans="11:11">
      <c r="K1919" s="39"/>
    </row>
    <row r="1920" spans="11:11">
      <c r="K1920" s="39"/>
    </row>
    <row r="1921" spans="11:11">
      <c r="K1921" s="39"/>
    </row>
    <row r="1922" spans="11:11">
      <c r="K1922" s="39"/>
    </row>
    <row r="1923" spans="11:11">
      <c r="K1923" s="39"/>
    </row>
    <row r="1924" spans="11:11">
      <c r="K1924" s="39"/>
    </row>
    <row r="1925" spans="11:11">
      <c r="K1925" s="39"/>
    </row>
    <row r="1926" spans="11:11">
      <c r="K1926" s="39"/>
    </row>
    <row r="1927" spans="11:11">
      <c r="K1927" s="39"/>
    </row>
    <row r="1928" spans="11:11">
      <c r="K1928" s="39"/>
    </row>
    <row r="1929" spans="11:11">
      <c r="K1929" s="39"/>
    </row>
    <row r="1930" spans="11:11">
      <c r="K1930" s="39"/>
    </row>
    <row r="1931" spans="11:11">
      <c r="K1931" s="39"/>
    </row>
    <row r="1932" spans="11:11">
      <c r="K1932" s="39"/>
    </row>
    <row r="1933" spans="11:11">
      <c r="K1933" s="39"/>
    </row>
    <row r="1934" spans="11:11">
      <c r="K1934" s="39"/>
    </row>
    <row r="1935" spans="11:11">
      <c r="K1935" s="39"/>
    </row>
    <row r="1936" spans="11:11">
      <c r="K1936" s="39"/>
    </row>
    <row r="1937" spans="11:11">
      <c r="K1937" s="39"/>
    </row>
    <row r="1938" spans="11:11">
      <c r="K1938" s="39"/>
    </row>
    <row r="1939" spans="11:11">
      <c r="K1939" s="39"/>
    </row>
    <row r="1940" spans="11:11">
      <c r="K1940" s="39"/>
    </row>
    <row r="1941" spans="11:11">
      <c r="K1941" s="39"/>
    </row>
    <row r="1942" spans="11:11">
      <c r="K1942" s="39"/>
    </row>
    <row r="1943" spans="11:11">
      <c r="K1943" s="39"/>
    </row>
    <row r="1944" spans="11:11">
      <c r="K1944" s="39"/>
    </row>
    <row r="1945" spans="11:11">
      <c r="K1945" s="39"/>
    </row>
    <row r="1946" spans="11:11">
      <c r="K1946" s="39"/>
    </row>
    <row r="1947" spans="11:11">
      <c r="K1947" s="39"/>
    </row>
    <row r="1948" spans="11:11">
      <c r="K1948" s="39"/>
    </row>
    <row r="1949" spans="11:11">
      <c r="K1949" s="39"/>
    </row>
    <row r="1950" spans="11:11">
      <c r="K1950" s="39"/>
    </row>
    <row r="1951" spans="11:11">
      <c r="K1951" s="39"/>
    </row>
    <row r="1952" spans="11:11">
      <c r="K1952" s="39"/>
    </row>
    <row r="1953" spans="11:11">
      <c r="K1953" s="39"/>
    </row>
    <row r="1954" spans="11:11">
      <c r="K1954" s="39"/>
    </row>
    <row r="1955" spans="11:11">
      <c r="K1955" s="39"/>
    </row>
    <row r="1956" spans="11:11">
      <c r="K1956" s="39"/>
    </row>
    <row r="1957" spans="11:11">
      <c r="K1957" s="39"/>
    </row>
    <row r="1958" spans="11:11">
      <c r="K1958" s="39"/>
    </row>
    <row r="1959" spans="11:11">
      <c r="K1959" s="39"/>
    </row>
    <row r="1960" spans="11:11">
      <c r="K1960" s="39"/>
    </row>
    <row r="1961" spans="11:11">
      <c r="K1961" s="39"/>
    </row>
    <row r="1962" spans="11:11">
      <c r="K1962" s="39"/>
    </row>
    <row r="1963" spans="11:11">
      <c r="K1963" s="39"/>
    </row>
    <row r="1964" spans="11:11">
      <c r="K1964" s="39"/>
    </row>
    <row r="1965" spans="11:11">
      <c r="K1965" s="39"/>
    </row>
    <row r="1966" spans="11:11">
      <c r="K1966" s="39"/>
    </row>
    <row r="1967" spans="11:11">
      <c r="K1967" s="39"/>
    </row>
    <row r="1968" spans="11:11">
      <c r="K1968" s="39"/>
    </row>
    <row r="1969" spans="11:11">
      <c r="K1969" s="39"/>
    </row>
    <row r="1970" spans="11:11">
      <c r="K1970" s="39"/>
    </row>
    <row r="1971" spans="11:11">
      <c r="K1971" s="39"/>
    </row>
    <row r="1972" spans="11:11">
      <c r="K1972" s="39"/>
    </row>
    <row r="1973" spans="11:11">
      <c r="K1973" s="39"/>
    </row>
    <row r="1974" spans="11:11">
      <c r="K1974" s="39"/>
    </row>
    <row r="1975" spans="11:11">
      <c r="K1975" s="39"/>
    </row>
    <row r="1976" spans="11:11">
      <c r="K1976" s="39"/>
    </row>
    <row r="1977" spans="11:11">
      <c r="K1977" s="39"/>
    </row>
    <row r="1978" spans="11:11">
      <c r="K1978" s="39"/>
    </row>
    <row r="1979" spans="11:11">
      <c r="K1979" s="39"/>
    </row>
    <row r="1980" spans="11:11">
      <c r="K1980" s="39"/>
    </row>
    <row r="1981" spans="11:11">
      <c r="K1981" s="39"/>
    </row>
    <row r="1982" spans="11:11">
      <c r="K1982" s="39"/>
    </row>
    <row r="1983" spans="11:11">
      <c r="K1983" s="39"/>
    </row>
    <row r="1984" spans="11:11">
      <c r="K1984" s="39"/>
    </row>
    <row r="1985" spans="11:11">
      <c r="K1985" s="39"/>
    </row>
    <row r="1986" spans="11:11">
      <c r="K1986" s="39"/>
    </row>
    <row r="1987" spans="11:11">
      <c r="K1987" s="39"/>
    </row>
    <row r="1988" spans="11:11">
      <c r="K1988" s="39"/>
    </row>
    <row r="1989" spans="11:11">
      <c r="K1989" s="39"/>
    </row>
    <row r="1990" spans="11:11">
      <c r="K1990" s="39"/>
    </row>
    <row r="1991" spans="11:11">
      <c r="K1991" s="39"/>
    </row>
    <row r="1992" spans="11:11">
      <c r="K1992" s="39"/>
    </row>
    <row r="1993" spans="11:11">
      <c r="K1993" s="39"/>
    </row>
    <row r="1994" spans="11:11">
      <c r="K1994" s="39"/>
    </row>
    <row r="1995" spans="11:11">
      <c r="K1995" s="39"/>
    </row>
    <row r="1996" spans="11:11">
      <c r="K1996" s="39"/>
    </row>
    <row r="1997" spans="11:11">
      <c r="K1997" s="39"/>
    </row>
    <row r="1998" spans="11:11">
      <c r="K1998" s="39"/>
    </row>
    <row r="1999" spans="11:11">
      <c r="K1999" s="39"/>
    </row>
    <row r="2000" spans="11:11">
      <c r="K2000" s="39"/>
    </row>
    <row r="2001" spans="11:11">
      <c r="K2001" s="39"/>
    </row>
    <row r="2002" spans="11:11">
      <c r="K2002" s="39"/>
    </row>
    <row r="2003" spans="11:11">
      <c r="K2003" s="39"/>
    </row>
    <row r="2004" spans="11:11">
      <c r="K2004" s="39"/>
    </row>
    <row r="2005" spans="11:11">
      <c r="K2005" s="39"/>
    </row>
    <row r="2006" spans="11:11">
      <c r="K2006" s="39"/>
    </row>
    <row r="2007" spans="11:11">
      <c r="K2007" s="39"/>
    </row>
    <row r="2008" spans="11:11">
      <c r="K2008" s="39"/>
    </row>
    <row r="2009" spans="11:11">
      <c r="K2009" s="39"/>
    </row>
    <row r="2010" spans="11:11">
      <c r="K2010" s="39"/>
    </row>
    <row r="2011" spans="11:11">
      <c r="K2011" s="39"/>
    </row>
    <row r="2012" spans="11:11">
      <c r="K2012" s="39"/>
    </row>
    <row r="2013" spans="11:11">
      <c r="K2013" s="39"/>
    </row>
    <row r="2014" spans="11:11">
      <c r="K2014" s="39"/>
    </row>
    <row r="2015" spans="11:11">
      <c r="K2015" s="39"/>
    </row>
    <row r="2016" spans="11:11">
      <c r="K2016" s="39"/>
    </row>
    <row r="2017" spans="11:11">
      <c r="K2017" s="39"/>
    </row>
    <row r="2018" spans="11:11">
      <c r="K2018" s="39"/>
    </row>
    <row r="2019" spans="11:11">
      <c r="K2019" s="39"/>
    </row>
    <row r="2020" spans="11:11">
      <c r="K2020" s="39"/>
    </row>
    <row r="2021" spans="11:11">
      <c r="K2021" s="39"/>
    </row>
    <row r="2022" spans="11:11">
      <c r="K2022" s="39"/>
    </row>
    <row r="2023" spans="11:11">
      <c r="K2023" s="39"/>
    </row>
    <row r="2024" spans="11:11">
      <c r="K2024" s="39"/>
    </row>
    <row r="2025" spans="11:11">
      <c r="K2025" s="39"/>
    </row>
    <row r="2026" spans="11:11">
      <c r="K2026" s="39"/>
    </row>
    <row r="2027" spans="11:11">
      <c r="K2027" s="39"/>
    </row>
  </sheetData>
  <sheetProtection algorithmName="SHA-512" hashValue="6LYlaEzbSPS80DV2XvcKs99Tda6PueQ60vtw2LPPPkGEJQmBZ49yzKbIT3UHxhpuWs3pRZ1YDVhYmK91KXcHxQ==" saltValue="O1LqoDb5pFzf+5UJbnKxmQ==" spinCount="100000" sheet="1" objects="1" scenarios="1" selectLockedCells="1"/>
  <mergeCells count="50">
    <mergeCell ref="A33:D33"/>
    <mergeCell ref="E33:H33"/>
    <mergeCell ref="I33:K33"/>
    <mergeCell ref="A34:D34"/>
    <mergeCell ref="E34:H34"/>
    <mergeCell ref="I34:K34"/>
    <mergeCell ref="A32:K32"/>
    <mergeCell ref="C23:D23"/>
    <mergeCell ref="C24:D24"/>
    <mergeCell ref="C25:D25"/>
    <mergeCell ref="C26:D26"/>
    <mergeCell ref="C27:D27"/>
    <mergeCell ref="C28:D28"/>
    <mergeCell ref="C29:D29"/>
    <mergeCell ref="C30:D30"/>
    <mergeCell ref="B31:D31"/>
    <mergeCell ref="E31:F31"/>
    <mergeCell ref="H31:K31"/>
    <mergeCell ref="E8:E10"/>
    <mergeCell ref="F8:F10"/>
    <mergeCell ref="G8:G10"/>
    <mergeCell ref="J8:K9"/>
    <mergeCell ref="C22:D22"/>
    <mergeCell ref="C11:D11"/>
    <mergeCell ref="C12:D12"/>
    <mergeCell ref="C13:D13"/>
    <mergeCell ref="C14:D14"/>
    <mergeCell ref="C15:D15"/>
    <mergeCell ref="C16:D16"/>
    <mergeCell ref="C17:D17"/>
    <mergeCell ref="C18:D18"/>
    <mergeCell ref="C19:D19"/>
    <mergeCell ref="C20:D20"/>
    <mergeCell ref="C21:D21"/>
    <mergeCell ref="A1:K1"/>
    <mergeCell ref="M1:R15"/>
    <mergeCell ref="A2:H2"/>
    <mergeCell ref="I2:K2"/>
    <mergeCell ref="A3:H3"/>
    <mergeCell ref="I3:K3"/>
    <mergeCell ref="A4:H4"/>
    <mergeCell ref="I4:K4"/>
    <mergeCell ref="A5:H5"/>
    <mergeCell ref="I5:K5"/>
    <mergeCell ref="A6:G6"/>
    <mergeCell ref="H6:K6"/>
    <mergeCell ref="A7:G7"/>
    <mergeCell ref="J7:K7"/>
    <mergeCell ref="A8:B10"/>
    <mergeCell ref="C8:D10"/>
  </mergeCells>
  <pageMargins left="0.7" right="0.7" top="0.75" bottom="0.75" header="0.3" footer="0.3"/>
  <pageSetup scale="46" orientation="portrait" r:id="rId1"/>
  <rowBreaks count="1" manualBreakCount="1">
    <brk id="34" max="16383" man="1"/>
  </rowBreaks>
  <colBreaks count="1" manualBreakCount="1">
    <brk id="1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7D950-C49F-6B4A-9D7C-93F7BECE97CE}">
  <sheetPr codeName="Sheet18">
    <tabColor indexed="23"/>
  </sheetPr>
  <dimension ref="A1:U2027"/>
  <sheetViews>
    <sheetView showGridLines="0" zoomScaleNormal="100" workbookViewId="0">
      <selection activeCell="H11" sqref="H11:K29"/>
    </sheetView>
  </sheetViews>
  <sheetFormatPr defaultColWidth="9.1796875" defaultRowHeight="12.5"/>
  <cols>
    <col min="1" max="1" width="3.26953125" style="84" customWidth="1"/>
    <col min="2" max="2" width="34" style="39" customWidth="1"/>
    <col min="3" max="3" width="9.1796875" style="39"/>
    <col min="4" max="4" width="42.7265625" style="39" customWidth="1"/>
    <col min="5" max="5" width="9.453125" style="39" customWidth="1"/>
    <col min="6" max="6" width="12" style="39" bestFit="1" customWidth="1"/>
    <col min="7" max="7" width="18.1796875" style="39" bestFit="1" customWidth="1"/>
    <col min="8" max="8" width="11.453125" style="39" customWidth="1"/>
    <col min="9" max="9" width="14.453125" style="39" customWidth="1"/>
    <col min="10" max="10" width="13.26953125" style="39" customWidth="1"/>
    <col min="11" max="11" width="15.453125" style="101" customWidth="1"/>
    <col min="12" max="12" width="4.453125" style="39" customWidth="1"/>
    <col min="13" max="16384" width="9.1796875" style="39"/>
  </cols>
  <sheetData>
    <row r="1" spans="1:21" ht="32.25" customHeight="1">
      <c r="A1" s="705" t="s">
        <v>268</v>
      </c>
      <c r="B1" s="705"/>
      <c r="C1" s="705"/>
      <c r="D1" s="705"/>
      <c r="E1" s="705"/>
      <c r="F1" s="705"/>
      <c r="G1" s="705"/>
      <c r="H1" s="705"/>
      <c r="I1" s="705"/>
      <c r="J1" s="705"/>
      <c r="K1" s="705"/>
      <c r="M1" s="1314" t="s">
        <v>269</v>
      </c>
      <c r="N1" s="1315"/>
      <c r="O1" s="1315"/>
      <c r="P1" s="1315"/>
      <c r="Q1" s="1315"/>
      <c r="R1" s="1316"/>
    </row>
    <row r="2" spans="1:21" s="43" customFormat="1" ht="18" customHeight="1">
      <c r="A2" s="1323" t="s">
        <v>124</v>
      </c>
      <c r="B2" s="1324"/>
      <c r="C2" s="1324"/>
      <c r="D2" s="1324"/>
      <c r="E2" s="1324"/>
      <c r="F2" s="1324"/>
      <c r="G2" s="1324"/>
      <c r="H2" s="1325"/>
      <c r="I2" s="1256" t="s">
        <v>137</v>
      </c>
      <c r="J2" s="718"/>
      <c r="K2" s="719"/>
      <c r="M2" s="1317"/>
      <c r="N2" s="1318"/>
      <c r="O2" s="1318"/>
      <c r="P2" s="1318"/>
      <c r="Q2" s="1318"/>
      <c r="R2" s="1319"/>
    </row>
    <row r="3" spans="1:21" s="44" customFormat="1" ht="20.149999999999999" customHeight="1">
      <c r="A3" s="1194" t="str">
        <f>'1. BASIC INFO &amp; START PAGE'!$A$8</f>
        <v xml:space="preserve">TX EMTF: </v>
      </c>
      <c r="B3" s="1326"/>
      <c r="C3" s="1326"/>
      <c r="D3" s="1326"/>
      <c r="E3" s="1326"/>
      <c r="F3" s="1326"/>
      <c r="G3" s="972"/>
      <c r="H3" s="973"/>
      <c r="I3" s="1327" t="str">
        <f>'1. BASIC INFO &amp; START PAGE'!$V$8</f>
        <v>26-0002 FIFA World Cup 2026</v>
      </c>
      <c r="J3" s="937"/>
      <c r="K3" s="938"/>
      <c r="M3" s="1317"/>
      <c r="N3" s="1318"/>
      <c r="O3" s="1318"/>
      <c r="P3" s="1318"/>
      <c r="Q3" s="1318"/>
      <c r="R3" s="1319"/>
    </row>
    <row r="4" spans="1:21" s="43" customFormat="1" ht="18" customHeight="1">
      <c r="A4" s="1328" t="s">
        <v>90</v>
      </c>
      <c r="B4" s="1329"/>
      <c r="C4" s="1329"/>
      <c r="D4" s="1329"/>
      <c r="E4" s="1329"/>
      <c r="F4" s="1329"/>
      <c r="G4" s="1329"/>
      <c r="H4" s="1330"/>
      <c r="I4" s="1101" t="s">
        <v>7</v>
      </c>
      <c r="J4" s="718"/>
      <c r="K4" s="719"/>
      <c r="M4" s="1317"/>
      <c r="N4" s="1318"/>
      <c r="O4" s="1318"/>
      <c r="P4" s="1318"/>
      <c r="Q4" s="1318"/>
      <c r="R4" s="1319"/>
      <c r="U4" s="85"/>
    </row>
    <row r="5" spans="1:21" s="44" customFormat="1" ht="20.149999999999999" customHeight="1">
      <c r="A5" s="1331" t="str">
        <f>'1. BASIC INFO &amp; START PAGE'!$A$10</f>
        <v>TX EMTF Response and coordination for STAR: 00-344245</v>
      </c>
      <c r="B5" s="1332"/>
      <c r="C5" s="1332"/>
      <c r="D5" s="1332"/>
      <c r="E5" s="1332"/>
      <c r="F5" s="1332"/>
      <c r="G5" s="1333"/>
      <c r="H5" s="1334"/>
      <c r="I5" s="1335" t="str">
        <f>'1. BASIC INFO &amp; START PAGE'!$V$10</f>
        <v>Category B - Emergency Protective Measures</v>
      </c>
      <c r="J5" s="1336"/>
      <c r="K5" s="1337"/>
      <c r="M5" s="1317"/>
      <c r="N5" s="1318"/>
      <c r="O5" s="1318"/>
      <c r="P5" s="1318"/>
      <c r="Q5" s="1318"/>
      <c r="R5" s="1319"/>
    </row>
    <row r="6" spans="1:21" s="43" customFormat="1" ht="18" customHeight="1">
      <c r="A6" s="1064" t="s">
        <v>13</v>
      </c>
      <c r="B6" s="1264"/>
      <c r="C6" s="1264"/>
      <c r="D6" s="1264"/>
      <c r="E6" s="1264"/>
      <c r="F6" s="1264"/>
      <c r="G6" s="1265"/>
      <c r="H6" s="1101" t="s">
        <v>14</v>
      </c>
      <c r="I6" s="709"/>
      <c r="J6" s="709"/>
      <c r="K6" s="710"/>
      <c r="M6" s="1317"/>
      <c r="N6" s="1318"/>
      <c r="O6" s="1318"/>
      <c r="P6" s="1318"/>
      <c r="Q6" s="1318"/>
      <c r="R6" s="1319"/>
    </row>
    <row r="7" spans="1:21" s="44" customFormat="1" ht="20.149999999999999" customHeight="1">
      <c r="A7" s="1194" t="str">
        <f>'1. BASIC INFO &amp; START PAGE'!$A$14</f>
        <v>Statewide All-Hazards Response and Coordination.</v>
      </c>
      <c r="B7" s="1326"/>
      <c r="C7" s="1326"/>
      <c r="D7" s="1326"/>
      <c r="E7" s="1326"/>
      <c r="F7" s="1326"/>
      <c r="G7" s="1338"/>
      <c r="H7" s="27">
        <f>'1. BASIC INFO &amp; START PAGE'!$V$14</f>
        <v>46185</v>
      </c>
      <c r="I7" s="165" t="s">
        <v>16</v>
      </c>
      <c r="J7" s="1339">
        <f>'1. BASIC INFO &amp; START PAGE'!$AC$14</f>
        <v>46218</v>
      </c>
      <c r="K7" s="1309"/>
      <c r="M7" s="1317"/>
      <c r="N7" s="1318"/>
      <c r="O7" s="1318"/>
      <c r="P7" s="1318"/>
      <c r="Q7" s="1318"/>
      <c r="R7" s="1319"/>
    </row>
    <row r="8" spans="1:21" s="69" customFormat="1" ht="12" customHeight="1">
      <c r="A8" s="1340" t="s">
        <v>270</v>
      </c>
      <c r="B8" s="1341"/>
      <c r="C8" s="1346" t="s">
        <v>271</v>
      </c>
      <c r="D8" s="1347"/>
      <c r="E8" s="1282" t="s">
        <v>272</v>
      </c>
      <c r="F8" s="1287" t="s">
        <v>273</v>
      </c>
      <c r="G8" s="1354" t="s">
        <v>274</v>
      </c>
      <c r="H8" s="161" t="s">
        <v>20</v>
      </c>
      <c r="I8" s="157"/>
      <c r="J8" s="1346" t="s">
        <v>275</v>
      </c>
      <c r="K8" s="1280"/>
      <c r="M8" s="1317"/>
      <c r="N8" s="1318"/>
      <c r="O8" s="1318"/>
      <c r="P8" s="1318"/>
      <c r="Q8" s="1318"/>
      <c r="R8" s="1319"/>
    </row>
    <row r="9" spans="1:21" s="69" customFormat="1" ht="12" customHeight="1">
      <c r="A9" s="1342"/>
      <c r="B9" s="1343"/>
      <c r="C9" s="1348"/>
      <c r="D9" s="1349"/>
      <c r="E9" s="1352"/>
      <c r="F9" s="1352"/>
      <c r="G9" s="1354"/>
      <c r="H9" s="161" t="s">
        <v>276</v>
      </c>
      <c r="I9" s="160" t="s">
        <v>20</v>
      </c>
      <c r="J9" s="1356"/>
      <c r="K9" s="1357"/>
      <c r="M9" s="1317"/>
      <c r="N9" s="1318"/>
      <c r="O9" s="1318"/>
      <c r="P9" s="1318"/>
      <c r="Q9" s="1318"/>
      <c r="R9" s="1319"/>
    </row>
    <row r="10" spans="1:21" s="69" customFormat="1" ht="12" customHeight="1">
      <c r="A10" s="1344"/>
      <c r="B10" s="1345"/>
      <c r="C10" s="1350"/>
      <c r="D10" s="1351"/>
      <c r="E10" s="1353"/>
      <c r="F10" s="1353"/>
      <c r="G10" s="1355"/>
      <c r="H10" s="162" t="s">
        <v>277</v>
      </c>
      <c r="I10" s="61" t="s">
        <v>278</v>
      </c>
      <c r="J10" s="97" t="s">
        <v>279</v>
      </c>
      <c r="K10" s="98" t="s">
        <v>280</v>
      </c>
      <c r="M10" s="1317"/>
      <c r="N10" s="1318"/>
      <c r="O10" s="1318"/>
      <c r="P10" s="1318"/>
      <c r="Q10" s="1318"/>
      <c r="R10" s="1319"/>
    </row>
    <row r="11" spans="1:21" ht="20.25" customHeight="1">
      <c r="A11" s="83">
        <v>1</v>
      </c>
      <c r="B11" s="17"/>
      <c r="C11" s="1358"/>
      <c r="D11" s="1359"/>
      <c r="E11" s="30"/>
      <c r="F11" s="18"/>
      <c r="G11" s="447">
        <f>E11*F11</f>
        <v>0</v>
      </c>
      <c r="H11" s="19"/>
      <c r="I11" s="19"/>
      <c r="J11" s="30"/>
      <c r="K11" s="30"/>
      <c r="L11" s="48"/>
      <c r="M11" s="1317"/>
      <c r="N11" s="1318"/>
      <c r="O11" s="1318"/>
      <c r="P11" s="1318"/>
      <c r="Q11" s="1318"/>
      <c r="R11" s="1319"/>
    </row>
    <row r="12" spans="1:21" ht="20.25" customHeight="1">
      <c r="A12" s="83">
        <v>2</v>
      </c>
      <c r="B12" s="17"/>
      <c r="C12" s="1358"/>
      <c r="D12" s="1359"/>
      <c r="E12" s="30"/>
      <c r="F12" s="18"/>
      <c r="G12" s="447">
        <f t="shared" ref="G12:G30" si="0">E12*F12</f>
        <v>0</v>
      </c>
      <c r="H12" s="21"/>
      <c r="I12" s="19"/>
      <c r="J12" s="30"/>
      <c r="K12" s="30"/>
      <c r="L12" s="48"/>
      <c r="M12" s="1317"/>
      <c r="N12" s="1318"/>
      <c r="O12" s="1318"/>
      <c r="P12" s="1318"/>
      <c r="Q12" s="1318"/>
      <c r="R12" s="1319"/>
    </row>
    <row r="13" spans="1:21" ht="20.25" customHeight="1">
      <c r="A13" s="83">
        <v>3</v>
      </c>
      <c r="B13" s="17"/>
      <c r="C13" s="1358"/>
      <c r="D13" s="1359"/>
      <c r="E13" s="30"/>
      <c r="F13" s="18"/>
      <c r="G13" s="447">
        <f t="shared" si="0"/>
        <v>0</v>
      </c>
      <c r="H13" s="21"/>
      <c r="I13" s="19"/>
      <c r="J13" s="30"/>
      <c r="K13" s="30"/>
      <c r="L13" s="48"/>
      <c r="M13" s="1317"/>
      <c r="N13" s="1318"/>
      <c r="O13" s="1318"/>
      <c r="P13" s="1318"/>
      <c r="Q13" s="1318"/>
      <c r="R13" s="1319"/>
    </row>
    <row r="14" spans="1:21" ht="20.25" customHeight="1">
      <c r="A14" s="83">
        <v>4</v>
      </c>
      <c r="B14" s="20"/>
      <c r="C14" s="1358"/>
      <c r="D14" s="1359"/>
      <c r="E14" s="30"/>
      <c r="F14" s="18"/>
      <c r="G14" s="447">
        <f t="shared" si="0"/>
        <v>0</v>
      </c>
      <c r="H14" s="21"/>
      <c r="I14" s="19"/>
      <c r="J14" s="30"/>
      <c r="K14" s="30"/>
      <c r="L14" s="48"/>
      <c r="M14" s="1317"/>
      <c r="N14" s="1318"/>
      <c r="O14" s="1318"/>
      <c r="P14" s="1318"/>
      <c r="Q14" s="1318"/>
      <c r="R14" s="1319"/>
    </row>
    <row r="15" spans="1:21" ht="20.25" customHeight="1">
      <c r="A15" s="83">
        <v>5</v>
      </c>
      <c r="B15" s="20"/>
      <c r="C15" s="1358"/>
      <c r="D15" s="1359"/>
      <c r="E15" s="30"/>
      <c r="F15" s="18"/>
      <c r="G15" s="447">
        <f t="shared" si="0"/>
        <v>0</v>
      </c>
      <c r="H15" s="21"/>
      <c r="I15" s="19"/>
      <c r="J15" s="30"/>
      <c r="K15" s="30"/>
      <c r="L15" s="48"/>
      <c r="M15" s="1320"/>
      <c r="N15" s="1321"/>
      <c r="O15" s="1321"/>
      <c r="P15" s="1321"/>
      <c r="Q15" s="1321"/>
      <c r="R15" s="1322"/>
    </row>
    <row r="16" spans="1:21" ht="20.25" customHeight="1">
      <c r="A16" s="83">
        <v>6</v>
      </c>
      <c r="B16" s="20"/>
      <c r="C16" s="1358"/>
      <c r="D16" s="1359"/>
      <c r="E16" s="30"/>
      <c r="F16" s="18"/>
      <c r="G16" s="447">
        <f t="shared" si="0"/>
        <v>0</v>
      </c>
      <c r="H16" s="21"/>
      <c r="I16" s="19"/>
      <c r="J16" s="30"/>
      <c r="K16" s="30"/>
      <c r="L16" s="48"/>
      <c r="M16" s="85"/>
      <c r="N16" s="85"/>
      <c r="O16" s="85"/>
      <c r="P16" s="48"/>
      <c r="Q16" s="48"/>
      <c r="R16" s="48"/>
    </row>
    <row r="17" spans="1:18" ht="20.25" customHeight="1">
      <c r="A17" s="83">
        <v>7</v>
      </c>
      <c r="B17" s="20"/>
      <c r="C17" s="1358"/>
      <c r="D17" s="1359"/>
      <c r="E17" s="30"/>
      <c r="F17" s="18"/>
      <c r="G17" s="447">
        <f t="shared" si="0"/>
        <v>0</v>
      </c>
      <c r="H17" s="21"/>
      <c r="I17" s="19"/>
      <c r="J17" s="30"/>
      <c r="K17" s="30"/>
      <c r="L17" s="48"/>
      <c r="M17" s="85"/>
      <c r="N17" s="85"/>
      <c r="O17" s="85"/>
      <c r="P17" s="48"/>
      <c r="Q17" s="48"/>
      <c r="R17" s="48"/>
    </row>
    <row r="18" spans="1:18" ht="20.25" customHeight="1">
      <c r="A18" s="83">
        <v>8</v>
      </c>
      <c r="B18" s="20"/>
      <c r="C18" s="1358"/>
      <c r="D18" s="1359"/>
      <c r="E18" s="30"/>
      <c r="F18" s="18"/>
      <c r="G18" s="447">
        <f t="shared" si="0"/>
        <v>0</v>
      </c>
      <c r="H18" s="21"/>
      <c r="I18" s="19"/>
      <c r="J18" s="30"/>
      <c r="K18" s="30"/>
      <c r="L18" s="48"/>
      <c r="M18" s="85"/>
      <c r="N18" s="85"/>
      <c r="O18" s="85"/>
      <c r="P18" s="48"/>
      <c r="Q18" s="48"/>
      <c r="R18" s="48"/>
    </row>
    <row r="19" spans="1:18" ht="20.25" customHeight="1">
      <c r="A19" s="83">
        <v>9</v>
      </c>
      <c r="B19" s="20"/>
      <c r="C19" s="1358"/>
      <c r="D19" s="1359"/>
      <c r="E19" s="30"/>
      <c r="F19" s="18"/>
      <c r="G19" s="447">
        <f t="shared" si="0"/>
        <v>0</v>
      </c>
      <c r="H19" s="21"/>
      <c r="I19" s="19"/>
      <c r="J19" s="30"/>
      <c r="K19" s="30"/>
      <c r="L19" s="48"/>
      <c r="M19" s="85"/>
      <c r="N19" s="85"/>
      <c r="O19" s="85"/>
      <c r="P19" s="48"/>
      <c r="Q19" s="48"/>
      <c r="R19" s="48"/>
    </row>
    <row r="20" spans="1:18" ht="20.25" customHeight="1">
      <c r="A20" s="83">
        <v>10</v>
      </c>
      <c r="B20" s="20"/>
      <c r="C20" s="1358"/>
      <c r="D20" s="1359"/>
      <c r="E20" s="30"/>
      <c r="F20" s="18"/>
      <c r="G20" s="447">
        <f t="shared" si="0"/>
        <v>0</v>
      </c>
      <c r="H20" s="21"/>
      <c r="I20" s="19"/>
      <c r="J20" s="30"/>
      <c r="K20" s="30"/>
      <c r="L20" s="48"/>
      <c r="M20" s="85"/>
      <c r="N20" s="85"/>
      <c r="O20" s="85"/>
      <c r="P20" s="48"/>
      <c r="Q20" s="48"/>
      <c r="R20" s="48"/>
    </row>
    <row r="21" spans="1:18" ht="20.25" customHeight="1">
      <c r="A21" s="83">
        <v>11</v>
      </c>
      <c r="B21" s="20"/>
      <c r="C21" s="1358"/>
      <c r="D21" s="1359"/>
      <c r="E21" s="30"/>
      <c r="F21" s="18"/>
      <c r="G21" s="447">
        <f t="shared" si="0"/>
        <v>0</v>
      </c>
      <c r="H21" s="21"/>
      <c r="I21" s="19"/>
      <c r="J21" s="30"/>
      <c r="K21" s="30"/>
      <c r="L21" s="48"/>
      <c r="M21" s="85"/>
      <c r="N21" s="85"/>
      <c r="O21" s="85"/>
      <c r="P21" s="48"/>
      <c r="Q21" s="48"/>
      <c r="R21" s="48"/>
    </row>
    <row r="22" spans="1:18" ht="20.25" customHeight="1">
      <c r="A22" s="83">
        <v>12</v>
      </c>
      <c r="B22" s="20"/>
      <c r="C22" s="1358"/>
      <c r="D22" s="1359"/>
      <c r="E22" s="30"/>
      <c r="F22" s="18"/>
      <c r="G22" s="447">
        <f t="shared" si="0"/>
        <v>0</v>
      </c>
      <c r="H22" s="21"/>
      <c r="I22" s="19"/>
      <c r="J22" s="30"/>
      <c r="K22" s="30"/>
      <c r="L22" s="48"/>
      <c r="M22" s="85"/>
      <c r="N22" s="85"/>
      <c r="O22" s="85"/>
      <c r="P22" s="48"/>
      <c r="Q22" s="48"/>
      <c r="R22" s="48"/>
    </row>
    <row r="23" spans="1:18" ht="20.25" customHeight="1">
      <c r="A23" s="83">
        <v>13</v>
      </c>
      <c r="B23" s="20"/>
      <c r="C23" s="1358"/>
      <c r="D23" s="1359"/>
      <c r="E23" s="30"/>
      <c r="F23" s="18"/>
      <c r="G23" s="447">
        <f t="shared" si="0"/>
        <v>0</v>
      </c>
      <c r="H23" s="21"/>
      <c r="I23" s="19"/>
      <c r="J23" s="30"/>
      <c r="K23" s="30"/>
      <c r="L23" s="48"/>
    </row>
    <row r="24" spans="1:18" ht="20.25" customHeight="1">
      <c r="A24" s="83">
        <v>14</v>
      </c>
      <c r="B24" s="20"/>
      <c r="C24" s="1358"/>
      <c r="D24" s="1359"/>
      <c r="E24" s="30"/>
      <c r="F24" s="18"/>
      <c r="G24" s="447">
        <f t="shared" si="0"/>
        <v>0</v>
      </c>
      <c r="H24" s="21"/>
      <c r="I24" s="19"/>
      <c r="J24" s="30"/>
      <c r="K24" s="30"/>
      <c r="L24" s="48"/>
    </row>
    <row r="25" spans="1:18" ht="20.25" customHeight="1">
      <c r="A25" s="83">
        <v>15</v>
      </c>
      <c r="B25" s="20"/>
      <c r="C25" s="1358"/>
      <c r="D25" s="1359"/>
      <c r="E25" s="30"/>
      <c r="F25" s="18"/>
      <c r="G25" s="447">
        <f t="shared" si="0"/>
        <v>0</v>
      </c>
      <c r="H25" s="21"/>
      <c r="I25" s="19"/>
      <c r="J25" s="30"/>
      <c r="K25" s="30"/>
      <c r="L25" s="48"/>
    </row>
    <row r="26" spans="1:18" ht="20.25" customHeight="1">
      <c r="A26" s="83">
        <v>16</v>
      </c>
      <c r="B26" s="20"/>
      <c r="C26" s="1358"/>
      <c r="D26" s="1359"/>
      <c r="E26" s="30"/>
      <c r="F26" s="18"/>
      <c r="G26" s="447">
        <f t="shared" si="0"/>
        <v>0</v>
      </c>
      <c r="H26" s="21"/>
      <c r="I26" s="19"/>
      <c r="J26" s="30"/>
      <c r="K26" s="30"/>
      <c r="L26" s="48"/>
    </row>
    <row r="27" spans="1:18" ht="20.25" customHeight="1">
      <c r="A27" s="83">
        <v>17</v>
      </c>
      <c r="B27" s="20"/>
      <c r="C27" s="1358"/>
      <c r="D27" s="1359"/>
      <c r="E27" s="30"/>
      <c r="F27" s="18"/>
      <c r="G27" s="447">
        <f t="shared" si="0"/>
        <v>0</v>
      </c>
      <c r="H27" s="21"/>
      <c r="I27" s="19"/>
      <c r="J27" s="30"/>
      <c r="K27" s="30"/>
      <c r="L27" s="48"/>
    </row>
    <row r="28" spans="1:18" ht="20.25" customHeight="1">
      <c r="A28" s="83">
        <v>18</v>
      </c>
      <c r="B28" s="20"/>
      <c r="C28" s="1358"/>
      <c r="D28" s="1359"/>
      <c r="E28" s="30"/>
      <c r="F28" s="18"/>
      <c r="G28" s="447">
        <f t="shared" si="0"/>
        <v>0</v>
      </c>
      <c r="H28" s="21"/>
      <c r="I28" s="19"/>
      <c r="J28" s="30"/>
      <c r="K28" s="30"/>
      <c r="L28" s="48"/>
    </row>
    <row r="29" spans="1:18" ht="20.25" customHeight="1">
      <c r="A29" s="83">
        <v>19</v>
      </c>
      <c r="B29" s="20"/>
      <c r="C29" s="1358"/>
      <c r="D29" s="1359"/>
      <c r="E29" s="30"/>
      <c r="F29" s="18"/>
      <c r="G29" s="447">
        <f t="shared" si="0"/>
        <v>0</v>
      </c>
      <c r="H29" s="21"/>
      <c r="I29" s="19"/>
      <c r="J29" s="30"/>
      <c r="K29" s="30"/>
      <c r="L29" s="48"/>
    </row>
    <row r="30" spans="1:18" ht="20.25" customHeight="1" thickBot="1">
      <c r="A30" s="99">
        <v>20</v>
      </c>
      <c r="B30" s="35"/>
      <c r="C30" s="1362"/>
      <c r="D30" s="1363"/>
      <c r="E30" s="164"/>
      <c r="F30" s="36"/>
      <c r="G30" s="448">
        <f t="shared" si="0"/>
        <v>0</v>
      </c>
      <c r="H30" s="37"/>
      <c r="I30" s="37"/>
      <c r="J30" s="164"/>
      <c r="K30" s="164"/>
      <c r="L30" s="48"/>
    </row>
    <row r="31" spans="1:18" ht="18" customHeight="1" thickTop="1">
      <c r="A31" s="100"/>
      <c r="B31" s="1364"/>
      <c r="C31" s="1364"/>
      <c r="D31" s="1364"/>
      <c r="E31" s="1365" t="s">
        <v>247</v>
      </c>
      <c r="F31" s="1366"/>
      <c r="G31" s="449">
        <f>SUM(G11:G30)</f>
        <v>0</v>
      </c>
      <c r="H31" s="1229"/>
      <c r="I31" s="1364"/>
      <c r="J31" s="1364"/>
      <c r="K31" s="1230"/>
      <c r="L31" s="48"/>
    </row>
    <row r="32" spans="1:18" ht="30" customHeight="1">
      <c r="A32" s="1115" t="s">
        <v>140</v>
      </c>
      <c r="B32" s="1360"/>
      <c r="C32" s="1360"/>
      <c r="D32" s="1360"/>
      <c r="E32" s="1360"/>
      <c r="F32" s="1360"/>
      <c r="G32" s="1360"/>
      <c r="H32" s="1360"/>
      <c r="I32" s="1360"/>
      <c r="J32" s="1360"/>
      <c r="K32" s="1361"/>
    </row>
    <row r="33" spans="1:11" s="44" customFormat="1" ht="54.65" customHeight="1">
      <c r="A33" s="1367"/>
      <c r="B33" s="1368"/>
      <c r="C33" s="1368"/>
      <c r="D33" s="1368"/>
      <c r="E33" s="1307">
        <f>'1. BASIC INFO &amp; START PAGE'!$R$16</f>
        <v>0</v>
      </c>
      <c r="F33" s="1307"/>
      <c r="G33" s="1307"/>
      <c r="H33" s="1307"/>
      <c r="I33" s="946">
        <f>'1. BASIC INFO &amp; START PAGE'!$AB$16</f>
        <v>46184</v>
      </c>
      <c r="J33" s="946"/>
      <c r="K33" s="1313"/>
    </row>
    <row r="34" spans="1:11" ht="12.75" customHeight="1">
      <c r="A34" s="1160" t="s">
        <v>141</v>
      </c>
      <c r="B34" s="1161"/>
      <c r="C34" s="1161"/>
      <c r="D34" s="1161"/>
      <c r="E34" s="1161" t="s">
        <v>142</v>
      </c>
      <c r="F34" s="1161"/>
      <c r="G34" s="1161"/>
      <c r="H34" s="1161"/>
      <c r="I34" s="1161" t="s">
        <v>20</v>
      </c>
      <c r="J34" s="1161"/>
      <c r="K34" s="1162"/>
    </row>
    <row r="35" spans="1:11">
      <c r="K35" s="39"/>
    </row>
    <row r="36" spans="1:11">
      <c r="K36" s="39"/>
    </row>
    <row r="37" spans="1:11">
      <c r="K37" s="39"/>
    </row>
    <row r="38" spans="1:11">
      <c r="K38" s="39"/>
    </row>
    <row r="39" spans="1:11">
      <c r="K39" s="39"/>
    </row>
    <row r="40" spans="1:11">
      <c r="K40" s="39"/>
    </row>
    <row r="41" spans="1:11">
      <c r="K41" s="39"/>
    </row>
    <row r="42" spans="1:11">
      <c r="K42" s="39"/>
    </row>
    <row r="43" spans="1:11">
      <c r="K43" s="39"/>
    </row>
    <row r="44" spans="1:11">
      <c r="K44" s="39"/>
    </row>
    <row r="45" spans="1:11">
      <c r="K45" s="39"/>
    </row>
    <row r="46" spans="1:11">
      <c r="K46" s="39"/>
    </row>
    <row r="47" spans="1:11">
      <c r="K47" s="39"/>
    </row>
    <row r="48" spans="1:11">
      <c r="K48" s="39"/>
    </row>
    <row r="49" spans="11:11">
      <c r="K49" s="39"/>
    </row>
    <row r="50" spans="11:11">
      <c r="K50" s="39"/>
    </row>
    <row r="51" spans="11:11">
      <c r="K51" s="39"/>
    </row>
    <row r="52" spans="11:11">
      <c r="K52" s="39"/>
    </row>
    <row r="53" spans="11:11">
      <c r="K53" s="39"/>
    </row>
    <row r="54" spans="11:11">
      <c r="K54" s="39"/>
    </row>
    <row r="55" spans="11:11">
      <c r="K55" s="39"/>
    </row>
    <row r="56" spans="11:11">
      <c r="K56" s="39"/>
    </row>
    <row r="57" spans="11:11">
      <c r="K57" s="39"/>
    </row>
    <row r="58" spans="11:11">
      <c r="K58" s="39"/>
    </row>
    <row r="59" spans="11:11">
      <c r="K59" s="39"/>
    </row>
    <row r="60" spans="11:11">
      <c r="K60" s="39"/>
    </row>
    <row r="61" spans="11:11">
      <c r="K61" s="39"/>
    </row>
    <row r="62" spans="11:11">
      <c r="K62" s="39"/>
    </row>
    <row r="63" spans="11:11">
      <c r="K63" s="39"/>
    </row>
    <row r="64" spans="11:11">
      <c r="K64" s="39"/>
    </row>
    <row r="65" spans="11:11">
      <c r="K65" s="39"/>
    </row>
    <row r="66" spans="11:11">
      <c r="K66" s="39"/>
    </row>
    <row r="67" spans="11:11">
      <c r="K67" s="39"/>
    </row>
    <row r="68" spans="11:11">
      <c r="K68" s="39"/>
    </row>
    <row r="69" spans="11:11">
      <c r="K69" s="39"/>
    </row>
    <row r="70" spans="11:11">
      <c r="K70" s="39"/>
    </row>
    <row r="71" spans="11:11">
      <c r="K71" s="39"/>
    </row>
    <row r="72" spans="11:11">
      <c r="K72" s="39"/>
    </row>
    <row r="73" spans="11:11">
      <c r="K73" s="39"/>
    </row>
    <row r="74" spans="11:11">
      <c r="K74" s="39"/>
    </row>
    <row r="75" spans="11:11">
      <c r="K75" s="39"/>
    </row>
    <row r="76" spans="11:11">
      <c r="K76" s="39"/>
    </row>
    <row r="77" spans="11:11">
      <c r="K77" s="39"/>
    </row>
    <row r="78" spans="11:11">
      <c r="K78" s="39"/>
    </row>
    <row r="79" spans="11:11">
      <c r="K79" s="39"/>
    </row>
    <row r="80" spans="11:11">
      <c r="K80" s="39"/>
    </row>
    <row r="81" spans="11:11">
      <c r="K81" s="39"/>
    </row>
    <row r="82" spans="11:11">
      <c r="K82" s="39"/>
    </row>
    <row r="83" spans="11:11">
      <c r="K83" s="39"/>
    </row>
    <row r="84" spans="11:11">
      <c r="K84" s="39"/>
    </row>
    <row r="85" spans="11:11">
      <c r="K85" s="39"/>
    </row>
    <row r="86" spans="11:11">
      <c r="K86" s="39"/>
    </row>
    <row r="87" spans="11:11">
      <c r="K87" s="39"/>
    </row>
    <row r="88" spans="11:11">
      <c r="K88" s="39"/>
    </row>
    <row r="89" spans="11:11">
      <c r="K89" s="39"/>
    </row>
    <row r="90" spans="11:11">
      <c r="K90" s="39"/>
    </row>
    <row r="91" spans="11:11">
      <c r="K91" s="39"/>
    </row>
    <row r="92" spans="11:11">
      <c r="K92" s="39"/>
    </row>
    <row r="93" spans="11:11">
      <c r="K93" s="39"/>
    </row>
    <row r="94" spans="11:11">
      <c r="K94" s="39"/>
    </row>
    <row r="95" spans="11:11">
      <c r="K95" s="39"/>
    </row>
    <row r="96" spans="11:11">
      <c r="K96" s="39"/>
    </row>
    <row r="97" spans="11:11">
      <c r="K97" s="39"/>
    </row>
    <row r="98" spans="11:11">
      <c r="K98" s="39"/>
    </row>
    <row r="99" spans="11:11">
      <c r="K99" s="39"/>
    </row>
    <row r="100" spans="11:11">
      <c r="K100" s="39"/>
    </row>
    <row r="101" spans="11:11">
      <c r="K101" s="39"/>
    </row>
    <row r="102" spans="11:11">
      <c r="K102" s="39"/>
    </row>
    <row r="103" spans="11:11">
      <c r="K103" s="39"/>
    </row>
    <row r="104" spans="11:11">
      <c r="K104" s="39"/>
    </row>
    <row r="105" spans="11:11">
      <c r="K105" s="39"/>
    </row>
    <row r="106" spans="11:11">
      <c r="K106" s="39"/>
    </row>
    <row r="107" spans="11:11">
      <c r="K107" s="39"/>
    </row>
    <row r="108" spans="11:11">
      <c r="K108" s="39"/>
    </row>
    <row r="109" spans="11:11">
      <c r="K109" s="39"/>
    </row>
    <row r="110" spans="11:11">
      <c r="K110" s="39"/>
    </row>
    <row r="111" spans="11:11">
      <c r="K111" s="39"/>
    </row>
    <row r="112" spans="11:11">
      <c r="K112" s="39"/>
    </row>
    <row r="113" spans="11:11">
      <c r="K113" s="39"/>
    </row>
    <row r="114" spans="11:11">
      <c r="K114" s="39"/>
    </row>
    <row r="115" spans="11:11">
      <c r="K115" s="39"/>
    </row>
    <row r="116" spans="11:11">
      <c r="K116" s="39"/>
    </row>
    <row r="117" spans="11:11">
      <c r="K117" s="39"/>
    </row>
    <row r="118" spans="11:11">
      <c r="K118" s="39"/>
    </row>
    <row r="119" spans="11:11">
      <c r="K119" s="39"/>
    </row>
    <row r="120" spans="11:11">
      <c r="K120" s="39"/>
    </row>
    <row r="121" spans="11:11">
      <c r="K121" s="39"/>
    </row>
    <row r="122" spans="11:11">
      <c r="K122" s="39"/>
    </row>
    <row r="123" spans="11:11">
      <c r="K123" s="39"/>
    </row>
    <row r="124" spans="11:11">
      <c r="K124" s="39"/>
    </row>
    <row r="125" spans="11:11">
      <c r="K125" s="39"/>
    </row>
    <row r="126" spans="11:11">
      <c r="K126" s="39"/>
    </row>
    <row r="127" spans="11:11">
      <c r="K127" s="39"/>
    </row>
    <row r="128" spans="11:11">
      <c r="K128" s="39"/>
    </row>
    <row r="129" spans="11:11">
      <c r="K129" s="39"/>
    </row>
    <row r="130" spans="11:11">
      <c r="K130" s="39"/>
    </row>
    <row r="131" spans="11:11">
      <c r="K131" s="39"/>
    </row>
    <row r="132" spans="11:11">
      <c r="K132" s="39"/>
    </row>
    <row r="133" spans="11:11">
      <c r="K133" s="39"/>
    </row>
    <row r="134" spans="11:11">
      <c r="K134" s="39"/>
    </row>
    <row r="135" spans="11:11">
      <c r="K135" s="39"/>
    </row>
    <row r="136" spans="11:11">
      <c r="K136" s="39"/>
    </row>
    <row r="137" spans="11:11">
      <c r="K137" s="39"/>
    </row>
    <row r="138" spans="11:11">
      <c r="K138" s="39"/>
    </row>
    <row r="139" spans="11:11">
      <c r="K139" s="39"/>
    </row>
    <row r="140" spans="11:11">
      <c r="K140" s="39"/>
    </row>
    <row r="141" spans="11:11">
      <c r="K141" s="39"/>
    </row>
    <row r="142" spans="11:11">
      <c r="K142" s="39"/>
    </row>
    <row r="143" spans="11:11">
      <c r="K143" s="39"/>
    </row>
    <row r="144" spans="11:11">
      <c r="K144" s="39"/>
    </row>
    <row r="145" spans="11:11">
      <c r="K145" s="39"/>
    </row>
    <row r="146" spans="11:11">
      <c r="K146" s="39"/>
    </row>
    <row r="147" spans="11:11">
      <c r="K147" s="39"/>
    </row>
    <row r="148" spans="11:11">
      <c r="K148" s="39"/>
    </row>
    <row r="149" spans="11:11">
      <c r="K149" s="39"/>
    </row>
    <row r="150" spans="11:11">
      <c r="K150" s="39"/>
    </row>
    <row r="151" spans="11:11">
      <c r="K151" s="39"/>
    </row>
    <row r="152" spans="11:11">
      <c r="K152" s="39"/>
    </row>
    <row r="153" spans="11:11">
      <c r="K153" s="39"/>
    </row>
    <row r="154" spans="11:11">
      <c r="K154" s="39"/>
    </row>
    <row r="155" spans="11:11">
      <c r="K155" s="39"/>
    </row>
    <row r="156" spans="11:11">
      <c r="K156" s="39"/>
    </row>
    <row r="157" spans="11:11">
      <c r="K157" s="39"/>
    </row>
    <row r="158" spans="11:11">
      <c r="K158" s="39"/>
    </row>
    <row r="159" spans="11:11">
      <c r="K159" s="39"/>
    </row>
    <row r="160" spans="11:11">
      <c r="K160" s="39"/>
    </row>
    <row r="161" spans="11:11">
      <c r="K161" s="39"/>
    </row>
    <row r="162" spans="11:11">
      <c r="K162" s="39"/>
    </row>
    <row r="163" spans="11:11">
      <c r="K163" s="39"/>
    </row>
    <row r="164" spans="11:11">
      <c r="K164" s="39"/>
    </row>
    <row r="165" spans="11:11">
      <c r="K165" s="39"/>
    </row>
    <row r="166" spans="11:11">
      <c r="K166" s="39"/>
    </row>
    <row r="167" spans="11:11">
      <c r="K167" s="39"/>
    </row>
    <row r="168" spans="11:11">
      <c r="K168" s="39"/>
    </row>
    <row r="169" spans="11:11">
      <c r="K169" s="39"/>
    </row>
    <row r="170" spans="11:11">
      <c r="K170" s="39"/>
    </row>
    <row r="171" spans="11:11">
      <c r="K171" s="39"/>
    </row>
    <row r="172" spans="11:11">
      <c r="K172" s="39"/>
    </row>
    <row r="173" spans="11:11">
      <c r="K173" s="39"/>
    </row>
    <row r="174" spans="11:11">
      <c r="K174" s="39"/>
    </row>
    <row r="175" spans="11:11">
      <c r="K175" s="39"/>
    </row>
    <row r="176" spans="11:11">
      <c r="K176" s="39"/>
    </row>
    <row r="177" spans="11:11">
      <c r="K177" s="39"/>
    </row>
    <row r="178" spans="11:11">
      <c r="K178" s="39"/>
    </row>
    <row r="179" spans="11:11">
      <c r="K179" s="39"/>
    </row>
    <row r="180" spans="11:11">
      <c r="K180" s="39"/>
    </row>
    <row r="181" spans="11:11">
      <c r="K181" s="39"/>
    </row>
    <row r="182" spans="11:11">
      <c r="K182" s="39"/>
    </row>
    <row r="183" spans="11:11">
      <c r="K183" s="39"/>
    </row>
    <row r="184" spans="11:11">
      <c r="K184" s="39"/>
    </row>
    <row r="185" spans="11:11">
      <c r="K185" s="39"/>
    </row>
    <row r="186" spans="11:11">
      <c r="K186" s="39"/>
    </row>
    <row r="187" spans="11:11">
      <c r="K187" s="39"/>
    </row>
    <row r="188" spans="11:11">
      <c r="K188" s="39"/>
    </row>
    <row r="189" spans="11:11">
      <c r="K189" s="39"/>
    </row>
    <row r="190" spans="11:11">
      <c r="K190" s="39"/>
    </row>
    <row r="191" spans="11:11">
      <c r="K191" s="39"/>
    </row>
    <row r="192" spans="11:11">
      <c r="K192" s="39"/>
    </row>
    <row r="193" spans="11:11">
      <c r="K193" s="39"/>
    </row>
    <row r="194" spans="11:11">
      <c r="K194" s="39"/>
    </row>
    <row r="195" spans="11:11">
      <c r="K195" s="39"/>
    </row>
    <row r="196" spans="11:11">
      <c r="K196" s="39"/>
    </row>
    <row r="197" spans="11:11">
      <c r="K197" s="39"/>
    </row>
    <row r="198" spans="11:11">
      <c r="K198" s="39"/>
    </row>
    <row r="199" spans="11:11">
      <c r="K199" s="39"/>
    </row>
    <row r="200" spans="11:11">
      <c r="K200" s="39"/>
    </row>
    <row r="201" spans="11:11">
      <c r="K201" s="39"/>
    </row>
    <row r="202" spans="11:11">
      <c r="K202" s="39"/>
    </row>
    <row r="203" spans="11:11">
      <c r="K203" s="39"/>
    </row>
    <row r="204" spans="11:11">
      <c r="K204" s="39"/>
    </row>
    <row r="205" spans="11:11">
      <c r="K205" s="39"/>
    </row>
    <row r="206" spans="11:11">
      <c r="K206" s="39"/>
    </row>
    <row r="207" spans="11:11">
      <c r="K207" s="39"/>
    </row>
    <row r="208" spans="11:11">
      <c r="K208" s="39"/>
    </row>
    <row r="209" spans="11:11">
      <c r="K209" s="39"/>
    </row>
    <row r="210" spans="11:11">
      <c r="K210" s="39"/>
    </row>
    <row r="211" spans="11:11">
      <c r="K211" s="39"/>
    </row>
    <row r="212" spans="11:11">
      <c r="K212" s="39"/>
    </row>
    <row r="213" spans="11:11">
      <c r="K213" s="39"/>
    </row>
    <row r="214" spans="11:11">
      <c r="K214" s="39"/>
    </row>
    <row r="215" spans="11:11">
      <c r="K215" s="39"/>
    </row>
    <row r="216" spans="11:11">
      <c r="K216" s="39"/>
    </row>
    <row r="217" spans="11:11">
      <c r="K217" s="39"/>
    </row>
    <row r="218" spans="11:11">
      <c r="K218" s="39"/>
    </row>
    <row r="219" spans="11:11">
      <c r="K219" s="39"/>
    </row>
    <row r="220" spans="11:11">
      <c r="K220" s="39"/>
    </row>
    <row r="221" spans="11:11">
      <c r="K221" s="39"/>
    </row>
    <row r="222" spans="11:11">
      <c r="K222" s="39"/>
    </row>
    <row r="223" spans="11:11">
      <c r="K223" s="39"/>
    </row>
    <row r="224" spans="11:11">
      <c r="K224" s="39"/>
    </row>
    <row r="225" spans="11:11">
      <c r="K225" s="39"/>
    </row>
    <row r="226" spans="11:11">
      <c r="K226" s="39"/>
    </row>
    <row r="227" spans="11:11">
      <c r="K227" s="39"/>
    </row>
    <row r="228" spans="11:11">
      <c r="K228" s="39"/>
    </row>
    <row r="229" spans="11:11">
      <c r="K229" s="39"/>
    </row>
    <row r="230" spans="11:11">
      <c r="K230" s="39"/>
    </row>
    <row r="231" spans="11:11">
      <c r="K231" s="39"/>
    </row>
    <row r="232" spans="11:11">
      <c r="K232" s="39"/>
    </row>
    <row r="233" spans="11:11">
      <c r="K233" s="39"/>
    </row>
    <row r="234" spans="11:11">
      <c r="K234" s="39"/>
    </row>
    <row r="235" spans="11:11">
      <c r="K235" s="39"/>
    </row>
    <row r="236" spans="11:11">
      <c r="K236" s="39"/>
    </row>
    <row r="237" spans="11:11">
      <c r="K237" s="39"/>
    </row>
    <row r="238" spans="11:11">
      <c r="K238" s="39"/>
    </row>
    <row r="239" spans="11:11">
      <c r="K239" s="39"/>
    </row>
    <row r="240" spans="11:11">
      <c r="K240" s="39"/>
    </row>
    <row r="241" spans="11:11">
      <c r="K241" s="39"/>
    </row>
    <row r="242" spans="11:11">
      <c r="K242" s="39"/>
    </row>
    <row r="243" spans="11:11">
      <c r="K243" s="39"/>
    </row>
    <row r="244" spans="11:11">
      <c r="K244" s="39"/>
    </row>
    <row r="245" spans="11:11">
      <c r="K245" s="39"/>
    </row>
    <row r="246" spans="11:11">
      <c r="K246" s="39"/>
    </row>
    <row r="247" spans="11:11">
      <c r="K247" s="39"/>
    </row>
    <row r="248" spans="11:11">
      <c r="K248" s="39"/>
    </row>
    <row r="249" spans="11:11">
      <c r="K249" s="39"/>
    </row>
    <row r="250" spans="11:11">
      <c r="K250" s="39"/>
    </row>
    <row r="251" spans="11:11">
      <c r="K251" s="39"/>
    </row>
    <row r="252" spans="11:11">
      <c r="K252" s="39"/>
    </row>
    <row r="253" spans="11:11">
      <c r="K253" s="39"/>
    </row>
    <row r="254" spans="11:11">
      <c r="K254" s="39"/>
    </row>
    <row r="255" spans="11:11">
      <c r="K255" s="39"/>
    </row>
    <row r="256" spans="11:11">
      <c r="K256" s="39"/>
    </row>
    <row r="257" spans="11:11">
      <c r="K257" s="39"/>
    </row>
    <row r="258" spans="11:11">
      <c r="K258" s="39"/>
    </row>
    <row r="259" spans="11:11">
      <c r="K259" s="39"/>
    </row>
    <row r="260" spans="11:11">
      <c r="K260" s="39"/>
    </row>
    <row r="261" spans="11:11">
      <c r="K261" s="39"/>
    </row>
    <row r="262" spans="11:11">
      <c r="K262" s="39"/>
    </row>
    <row r="263" spans="11:11">
      <c r="K263" s="39"/>
    </row>
    <row r="264" spans="11:11">
      <c r="K264" s="39"/>
    </row>
    <row r="265" spans="11:11">
      <c r="K265" s="39"/>
    </row>
    <row r="266" spans="11:11">
      <c r="K266" s="39"/>
    </row>
    <row r="267" spans="11:11">
      <c r="K267" s="39"/>
    </row>
    <row r="268" spans="11:11">
      <c r="K268" s="39"/>
    </row>
    <row r="269" spans="11:11">
      <c r="K269" s="39"/>
    </row>
    <row r="270" spans="11:11">
      <c r="K270" s="39"/>
    </row>
    <row r="271" spans="11:11">
      <c r="K271" s="39"/>
    </row>
    <row r="272" spans="11:11">
      <c r="K272" s="39"/>
    </row>
    <row r="273" spans="11:11">
      <c r="K273" s="39"/>
    </row>
    <row r="274" spans="11:11">
      <c r="K274" s="39"/>
    </row>
    <row r="275" spans="11:11">
      <c r="K275" s="39"/>
    </row>
    <row r="276" spans="11:11">
      <c r="K276" s="39"/>
    </row>
    <row r="277" spans="11:11">
      <c r="K277" s="39"/>
    </row>
    <row r="278" spans="11:11">
      <c r="K278" s="39"/>
    </row>
    <row r="279" spans="11:11">
      <c r="K279" s="39"/>
    </row>
    <row r="280" spans="11:11">
      <c r="K280" s="39"/>
    </row>
    <row r="281" spans="11:11">
      <c r="K281" s="39"/>
    </row>
    <row r="282" spans="11:11">
      <c r="K282" s="39"/>
    </row>
    <row r="283" spans="11:11">
      <c r="K283" s="39"/>
    </row>
    <row r="284" spans="11:11">
      <c r="K284" s="39"/>
    </row>
    <row r="285" spans="11:11">
      <c r="K285" s="39"/>
    </row>
    <row r="286" spans="11:11">
      <c r="K286" s="39"/>
    </row>
    <row r="287" spans="11:11">
      <c r="K287" s="39"/>
    </row>
    <row r="288" spans="11:11">
      <c r="K288" s="39"/>
    </row>
    <row r="289" spans="11:11">
      <c r="K289" s="39"/>
    </row>
    <row r="290" spans="11:11">
      <c r="K290" s="39"/>
    </row>
    <row r="291" spans="11:11">
      <c r="K291" s="39"/>
    </row>
    <row r="292" spans="11:11">
      <c r="K292" s="39"/>
    </row>
    <row r="293" spans="11:11">
      <c r="K293" s="39"/>
    </row>
    <row r="294" spans="11:11">
      <c r="K294" s="39"/>
    </row>
    <row r="295" spans="11:11">
      <c r="K295" s="39"/>
    </row>
    <row r="296" spans="11:11">
      <c r="K296" s="39"/>
    </row>
    <row r="297" spans="11:11">
      <c r="K297" s="39"/>
    </row>
    <row r="298" spans="11:11">
      <c r="K298" s="39"/>
    </row>
    <row r="299" spans="11:11">
      <c r="K299" s="39"/>
    </row>
    <row r="300" spans="11:11">
      <c r="K300" s="39"/>
    </row>
    <row r="301" spans="11:11">
      <c r="K301" s="39"/>
    </row>
    <row r="302" spans="11:11">
      <c r="K302" s="39"/>
    </row>
    <row r="303" spans="11:11">
      <c r="K303" s="39"/>
    </row>
    <row r="304" spans="11:11">
      <c r="K304" s="39"/>
    </row>
    <row r="305" spans="11:11">
      <c r="K305" s="39"/>
    </row>
    <row r="306" spans="11:11">
      <c r="K306" s="39"/>
    </row>
    <row r="307" spans="11:11">
      <c r="K307" s="39"/>
    </row>
    <row r="308" spans="11:11">
      <c r="K308" s="39"/>
    </row>
    <row r="309" spans="11:11">
      <c r="K309" s="39"/>
    </row>
    <row r="310" spans="11:11">
      <c r="K310" s="39"/>
    </row>
    <row r="311" spans="11:11">
      <c r="K311" s="39"/>
    </row>
    <row r="312" spans="11:11">
      <c r="K312" s="39"/>
    </row>
    <row r="313" spans="11:11">
      <c r="K313" s="39"/>
    </row>
    <row r="314" spans="11:11">
      <c r="K314" s="39"/>
    </row>
    <row r="315" spans="11:11">
      <c r="K315" s="39"/>
    </row>
    <row r="316" spans="11:11">
      <c r="K316" s="39"/>
    </row>
    <row r="317" spans="11:11">
      <c r="K317" s="39"/>
    </row>
    <row r="318" spans="11:11">
      <c r="K318" s="39"/>
    </row>
    <row r="319" spans="11:11">
      <c r="K319" s="39"/>
    </row>
    <row r="320" spans="11:11">
      <c r="K320" s="39"/>
    </row>
    <row r="321" spans="11:11">
      <c r="K321" s="39"/>
    </row>
    <row r="322" spans="11:11">
      <c r="K322" s="39"/>
    </row>
    <row r="323" spans="11:11">
      <c r="K323" s="39"/>
    </row>
    <row r="324" spans="11:11">
      <c r="K324" s="39"/>
    </row>
    <row r="325" spans="11:11">
      <c r="K325" s="39"/>
    </row>
    <row r="326" spans="11:11">
      <c r="K326" s="39"/>
    </row>
    <row r="327" spans="11:11">
      <c r="K327" s="39"/>
    </row>
    <row r="328" spans="11:11">
      <c r="K328" s="39"/>
    </row>
    <row r="329" spans="11:11">
      <c r="K329" s="39"/>
    </row>
    <row r="330" spans="11:11">
      <c r="K330" s="39"/>
    </row>
    <row r="331" spans="11:11">
      <c r="K331" s="39"/>
    </row>
    <row r="332" spans="11:11">
      <c r="K332" s="39"/>
    </row>
    <row r="333" spans="11:11">
      <c r="K333" s="39"/>
    </row>
    <row r="334" spans="11:11">
      <c r="K334" s="39"/>
    </row>
    <row r="335" spans="11:11">
      <c r="K335" s="39"/>
    </row>
    <row r="336" spans="11:11">
      <c r="K336" s="39"/>
    </row>
    <row r="337" spans="11:11">
      <c r="K337" s="39"/>
    </row>
    <row r="338" spans="11:11">
      <c r="K338" s="39"/>
    </row>
    <row r="339" spans="11:11">
      <c r="K339" s="39"/>
    </row>
    <row r="340" spans="11:11">
      <c r="K340" s="39"/>
    </row>
    <row r="341" spans="11:11">
      <c r="K341" s="39"/>
    </row>
    <row r="342" spans="11:11">
      <c r="K342" s="39"/>
    </row>
    <row r="343" spans="11:11">
      <c r="K343" s="39"/>
    </row>
    <row r="344" spans="11:11">
      <c r="K344" s="39"/>
    </row>
    <row r="345" spans="11:11">
      <c r="K345" s="39"/>
    </row>
    <row r="346" spans="11:11">
      <c r="K346" s="39"/>
    </row>
    <row r="347" spans="11:11">
      <c r="K347" s="39"/>
    </row>
    <row r="348" spans="11:11">
      <c r="K348" s="39"/>
    </row>
    <row r="349" spans="11:11">
      <c r="K349" s="39"/>
    </row>
    <row r="350" spans="11:11">
      <c r="K350" s="39"/>
    </row>
    <row r="351" spans="11:11">
      <c r="K351" s="39"/>
    </row>
    <row r="352" spans="11:11">
      <c r="K352" s="39"/>
    </row>
    <row r="353" spans="11:11">
      <c r="K353" s="39"/>
    </row>
    <row r="354" spans="11:11">
      <c r="K354" s="39"/>
    </row>
    <row r="355" spans="11:11">
      <c r="K355" s="39"/>
    </row>
    <row r="356" spans="11:11">
      <c r="K356" s="39"/>
    </row>
    <row r="357" spans="11:11">
      <c r="K357" s="39"/>
    </row>
    <row r="358" spans="11:11">
      <c r="K358" s="39"/>
    </row>
    <row r="359" spans="11:11">
      <c r="K359" s="39"/>
    </row>
    <row r="360" spans="11:11">
      <c r="K360" s="39"/>
    </row>
    <row r="361" spans="11:11">
      <c r="K361" s="39"/>
    </row>
    <row r="362" spans="11:11">
      <c r="K362" s="39"/>
    </row>
    <row r="363" spans="11:11">
      <c r="K363" s="39"/>
    </row>
    <row r="364" spans="11:11">
      <c r="K364" s="39"/>
    </row>
    <row r="365" spans="11:11">
      <c r="K365" s="39"/>
    </row>
    <row r="366" spans="11:11">
      <c r="K366" s="39"/>
    </row>
    <row r="367" spans="11:11">
      <c r="K367" s="39"/>
    </row>
    <row r="368" spans="11:11">
      <c r="K368" s="39"/>
    </row>
    <row r="369" spans="11:11">
      <c r="K369" s="39"/>
    </row>
    <row r="370" spans="11:11">
      <c r="K370" s="39"/>
    </row>
    <row r="371" spans="11:11">
      <c r="K371" s="39"/>
    </row>
    <row r="372" spans="11:11">
      <c r="K372" s="39"/>
    </row>
    <row r="373" spans="11:11">
      <c r="K373" s="39"/>
    </row>
    <row r="374" spans="11:11">
      <c r="K374" s="39"/>
    </row>
    <row r="375" spans="11:11">
      <c r="K375" s="39"/>
    </row>
    <row r="376" spans="11:11">
      <c r="K376" s="39"/>
    </row>
    <row r="377" spans="11:11">
      <c r="K377" s="39"/>
    </row>
    <row r="378" spans="11:11">
      <c r="K378" s="39"/>
    </row>
    <row r="379" spans="11:11">
      <c r="K379" s="39"/>
    </row>
    <row r="380" spans="11:11">
      <c r="K380" s="39"/>
    </row>
    <row r="381" spans="11:11">
      <c r="K381" s="39"/>
    </row>
    <row r="382" spans="11:11">
      <c r="K382" s="39"/>
    </row>
    <row r="383" spans="11:11">
      <c r="K383" s="39"/>
    </row>
    <row r="384" spans="11:11">
      <c r="K384" s="39"/>
    </row>
    <row r="385" spans="11:11">
      <c r="K385" s="39"/>
    </row>
    <row r="386" spans="11:11">
      <c r="K386" s="39"/>
    </row>
    <row r="387" spans="11:11">
      <c r="K387" s="39"/>
    </row>
    <row r="388" spans="11:11">
      <c r="K388" s="39"/>
    </row>
    <row r="389" spans="11:11">
      <c r="K389" s="39"/>
    </row>
    <row r="390" spans="11:11">
      <c r="K390" s="39"/>
    </row>
    <row r="391" spans="11:11">
      <c r="K391" s="39"/>
    </row>
    <row r="392" spans="11:11">
      <c r="K392" s="39"/>
    </row>
    <row r="393" spans="11:11">
      <c r="K393" s="39"/>
    </row>
    <row r="394" spans="11:11">
      <c r="K394" s="39"/>
    </row>
    <row r="395" spans="11:11">
      <c r="K395" s="39"/>
    </row>
    <row r="396" spans="11:11">
      <c r="K396" s="39"/>
    </row>
    <row r="397" spans="11:11">
      <c r="K397" s="39"/>
    </row>
    <row r="398" spans="11:11">
      <c r="K398" s="39"/>
    </row>
    <row r="399" spans="11:11">
      <c r="K399" s="39"/>
    </row>
    <row r="400" spans="11:11">
      <c r="K400" s="39"/>
    </row>
    <row r="401" spans="11:11">
      <c r="K401" s="39"/>
    </row>
    <row r="402" spans="11:11">
      <c r="K402" s="39"/>
    </row>
    <row r="403" spans="11:11">
      <c r="K403" s="39"/>
    </row>
    <row r="404" spans="11:11">
      <c r="K404" s="39"/>
    </row>
    <row r="405" spans="11:11">
      <c r="K405" s="39"/>
    </row>
    <row r="406" spans="11:11">
      <c r="K406" s="39"/>
    </row>
    <row r="407" spans="11:11">
      <c r="K407" s="39"/>
    </row>
    <row r="408" spans="11:11">
      <c r="K408" s="39"/>
    </row>
    <row r="409" spans="11:11">
      <c r="K409" s="39"/>
    </row>
    <row r="410" spans="11:11">
      <c r="K410" s="39"/>
    </row>
    <row r="411" spans="11:11">
      <c r="K411" s="39"/>
    </row>
    <row r="412" spans="11:11">
      <c r="K412" s="39"/>
    </row>
    <row r="413" spans="11:11">
      <c r="K413" s="39"/>
    </row>
    <row r="414" spans="11:11">
      <c r="K414" s="39"/>
    </row>
    <row r="415" spans="11:11">
      <c r="K415" s="39"/>
    </row>
    <row r="416" spans="11:11">
      <c r="K416" s="39"/>
    </row>
    <row r="417" spans="11:11">
      <c r="K417" s="39"/>
    </row>
    <row r="418" spans="11:11">
      <c r="K418" s="39"/>
    </row>
    <row r="419" spans="11:11">
      <c r="K419" s="39"/>
    </row>
    <row r="420" spans="11:11">
      <c r="K420" s="39"/>
    </row>
    <row r="421" spans="11:11">
      <c r="K421" s="39"/>
    </row>
    <row r="422" spans="11:11">
      <c r="K422" s="39"/>
    </row>
    <row r="423" spans="11:11">
      <c r="K423" s="39"/>
    </row>
    <row r="424" spans="11:11">
      <c r="K424" s="39"/>
    </row>
    <row r="425" spans="11:11">
      <c r="K425" s="39"/>
    </row>
    <row r="426" spans="11:11">
      <c r="K426" s="39"/>
    </row>
    <row r="427" spans="11:11">
      <c r="K427" s="39"/>
    </row>
    <row r="428" spans="11:11">
      <c r="K428" s="39"/>
    </row>
    <row r="429" spans="11:11">
      <c r="K429" s="39"/>
    </row>
    <row r="430" spans="11:11">
      <c r="K430" s="39"/>
    </row>
    <row r="431" spans="11:11">
      <c r="K431" s="39"/>
    </row>
    <row r="432" spans="11:11">
      <c r="K432" s="39"/>
    </row>
    <row r="433" spans="11:11">
      <c r="K433" s="39"/>
    </row>
    <row r="434" spans="11:11">
      <c r="K434" s="39"/>
    </row>
    <row r="435" spans="11:11">
      <c r="K435" s="39"/>
    </row>
    <row r="436" spans="11:11">
      <c r="K436" s="39"/>
    </row>
    <row r="437" spans="11:11">
      <c r="K437" s="39"/>
    </row>
    <row r="438" spans="11:11">
      <c r="K438" s="39"/>
    </row>
    <row r="439" spans="11:11">
      <c r="K439" s="39"/>
    </row>
    <row r="440" spans="11:11">
      <c r="K440" s="39"/>
    </row>
    <row r="441" spans="11:11">
      <c r="K441" s="39"/>
    </row>
    <row r="442" spans="11:11">
      <c r="K442" s="39"/>
    </row>
    <row r="443" spans="11:11">
      <c r="K443" s="39"/>
    </row>
    <row r="444" spans="11:11">
      <c r="K444" s="39"/>
    </row>
    <row r="445" spans="11:11">
      <c r="K445" s="39"/>
    </row>
    <row r="446" spans="11:11">
      <c r="K446" s="39"/>
    </row>
    <row r="447" spans="11:11">
      <c r="K447" s="39"/>
    </row>
    <row r="448" spans="11:11">
      <c r="K448" s="39"/>
    </row>
    <row r="449" spans="11:11">
      <c r="K449" s="39"/>
    </row>
    <row r="450" spans="11:11">
      <c r="K450" s="39"/>
    </row>
    <row r="451" spans="11:11">
      <c r="K451" s="39"/>
    </row>
    <row r="452" spans="11:11">
      <c r="K452" s="39"/>
    </row>
    <row r="453" spans="11:11">
      <c r="K453" s="39"/>
    </row>
    <row r="454" spans="11:11">
      <c r="K454" s="39"/>
    </row>
    <row r="455" spans="11:11">
      <c r="K455" s="39"/>
    </row>
    <row r="456" spans="11:11">
      <c r="K456" s="39"/>
    </row>
    <row r="457" spans="11:11">
      <c r="K457" s="39"/>
    </row>
    <row r="458" spans="11:11">
      <c r="K458" s="39"/>
    </row>
    <row r="459" spans="11:11">
      <c r="K459" s="39"/>
    </row>
    <row r="460" spans="11:11">
      <c r="K460" s="39"/>
    </row>
    <row r="461" spans="11:11">
      <c r="K461" s="39"/>
    </row>
    <row r="462" spans="11:11">
      <c r="K462" s="39"/>
    </row>
    <row r="463" spans="11:11">
      <c r="K463" s="39"/>
    </row>
    <row r="464" spans="11:11">
      <c r="K464" s="39"/>
    </row>
    <row r="465" spans="11:11">
      <c r="K465" s="39"/>
    </row>
    <row r="466" spans="11:11">
      <c r="K466" s="39"/>
    </row>
    <row r="467" spans="11:11">
      <c r="K467" s="39"/>
    </row>
    <row r="468" spans="11:11">
      <c r="K468" s="39"/>
    </row>
    <row r="469" spans="11:11">
      <c r="K469" s="39"/>
    </row>
    <row r="470" spans="11:11">
      <c r="K470" s="39"/>
    </row>
    <row r="471" spans="11:11">
      <c r="K471" s="39"/>
    </row>
    <row r="472" spans="11:11">
      <c r="K472" s="39"/>
    </row>
    <row r="473" spans="11:11">
      <c r="K473" s="39"/>
    </row>
    <row r="474" spans="11:11">
      <c r="K474" s="39"/>
    </row>
    <row r="475" spans="11:11">
      <c r="K475" s="39"/>
    </row>
    <row r="476" spans="11:11">
      <c r="K476" s="39"/>
    </row>
    <row r="477" spans="11:11">
      <c r="K477" s="39"/>
    </row>
    <row r="478" spans="11:11">
      <c r="K478" s="39"/>
    </row>
    <row r="479" spans="11:11">
      <c r="K479" s="39"/>
    </row>
    <row r="480" spans="11:11">
      <c r="K480" s="39"/>
    </row>
    <row r="481" spans="11:11">
      <c r="K481" s="39"/>
    </row>
    <row r="482" spans="11:11">
      <c r="K482" s="39"/>
    </row>
    <row r="483" spans="11:11">
      <c r="K483" s="39"/>
    </row>
    <row r="484" spans="11:11">
      <c r="K484" s="39"/>
    </row>
    <row r="485" spans="11:11">
      <c r="K485" s="39"/>
    </row>
    <row r="486" spans="11:11">
      <c r="K486" s="39"/>
    </row>
    <row r="487" spans="11:11">
      <c r="K487" s="39"/>
    </row>
    <row r="488" spans="11:11">
      <c r="K488" s="39"/>
    </row>
    <row r="489" spans="11:11">
      <c r="K489" s="39"/>
    </row>
    <row r="490" spans="11:11">
      <c r="K490" s="39"/>
    </row>
    <row r="491" spans="11:11">
      <c r="K491" s="39"/>
    </row>
    <row r="492" spans="11:11">
      <c r="K492" s="39"/>
    </row>
    <row r="493" spans="11:11">
      <c r="K493" s="39"/>
    </row>
    <row r="494" spans="11:11">
      <c r="K494" s="39"/>
    </row>
    <row r="495" spans="11:11">
      <c r="K495" s="39"/>
    </row>
    <row r="496" spans="11:11">
      <c r="K496" s="39"/>
    </row>
    <row r="497" spans="11:11">
      <c r="K497" s="39"/>
    </row>
    <row r="498" spans="11:11">
      <c r="K498" s="39"/>
    </row>
    <row r="499" spans="11:11">
      <c r="K499" s="39"/>
    </row>
    <row r="500" spans="11:11">
      <c r="K500" s="39"/>
    </row>
    <row r="501" spans="11:11">
      <c r="K501" s="39"/>
    </row>
    <row r="502" spans="11:11">
      <c r="K502" s="39"/>
    </row>
    <row r="503" spans="11:11">
      <c r="K503" s="39"/>
    </row>
    <row r="504" spans="11:11">
      <c r="K504" s="39"/>
    </row>
    <row r="505" spans="11:11">
      <c r="K505" s="39"/>
    </row>
    <row r="506" spans="11:11">
      <c r="K506" s="39"/>
    </row>
    <row r="507" spans="11:11">
      <c r="K507" s="39"/>
    </row>
    <row r="508" spans="11:11">
      <c r="K508" s="39"/>
    </row>
    <row r="509" spans="11:11">
      <c r="K509" s="39"/>
    </row>
    <row r="510" spans="11:11">
      <c r="K510" s="39"/>
    </row>
    <row r="511" spans="11:11">
      <c r="K511" s="39"/>
    </row>
    <row r="512" spans="11:11">
      <c r="K512" s="39"/>
    </row>
    <row r="513" spans="11:11">
      <c r="K513" s="39"/>
    </row>
    <row r="514" spans="11:11">
      <c r="K514" s="39"/>
    </row>
    <row r="515" spans="11:11">
      <c r="K515" s="39"/>
    </row>
    <row r="516" spans="11:11">
      <c r="K516" s="39"/>
    </row>
    <row r="517" spans="11:11">
      <c r="K517" s="39"/>
    </row>
    <row r="518" spans="11:11">
      <c r="K518" s="39"/>
    </row>
    <row r="519" spans="11:11">
      <c r="K519" s="39"/>
    </row>
    <row r="520" spans="11:11">
      <c r="K520" s="39"/>
    </row>
    <row r="521" spans="11:11">
      <c r="K521" s="39"/>
    </row>
    <row r="522" spans="11:11">
      <c r="K522" s="39"/>
    </row>
    <row r="523" spans="11:11">
      <c r="K523" s="39"/>
    </row>
    <row r="524" spans="11:11">
      <c r="K524" s="39"/>
    </row>
    <row r="525" spans="11:11">
      <c r="K525" s="39"/>
    </row>
    <row r="526" spans="11:11">
      <c r="K526" s="39"/>
    </row>
    <row r="527" spans="11:11">
      <c r="K527" s="39"/>
    </row>
    <row r="528" spans="11:11">
      <c r="K528" s="39"/>
    </row>
    <row r="529" spans="11:11">
      <c r="K529" s="39"/>
    </row>
    <row r="530" spans="11:11">
      <c r="K530" s="39"/>
    </row>
    <row r="531" spans="11:11">
      <c r="K531" s="39"/>
    </row>
    <row r="532" spans="11:11">
      <c r="K532" s="39"/>
    </row>
    <row r="533" spans="11:11">
      <c r="K533" s="39"/>
    </row>
    <row r="534" spans="11:11">
      <c r="K534" s="39"/>
    </row>
    <row r="535" spans="11:11">
      <c r="K535" s="39"/>
    </row>
    <row r="536" spans="11:11">
      <c r="K536" s="39"/>
    </row>
    <row r="537" spans="11:11">
      <c r="K537" s="39"/>
    </row>
    <row r="538" spans="11:11">
      <c r="K538" s="39"/>
    </row>
    <row r="539" spans="11:11">
      <c r="K539" s="39"/>
    </row>
    <row r="540" spans="11:11">
      <c r="K540" s="39"/>
    </row>
    <row r="541" spans="11:11">
      <c r="K541" s="39"/>
    </row>
    <row r="542" spans="11:11">
      <c r="K542" s="39"/>
    </row>
    <row r="543" spans="11:11">
      <c r="K543" s="39"/>
    </row>
    <row r="544" spans="11:11">
      <c r="K544" s="39"/>
    </row>
    <row r="545" spans="11:11">
      <c r="K545" s="39"/>
    </row>
    <row r="546" spans="11:11">
      <c r="K546" s="39"/>
    </row>
    <row r="547" spans="11:11">
      <c r="K547" s="39"/>
    </row>
    <row r="548" spans="11:11">
      <c r="K548" s="39"/>
    </row>
    <row r="549" spans="11:11">
      <c r="K549" s="39"/>
    </row>
    <row r="550" spans="11:11">
      <c r="K550" s="39"/>
    </row>
    <row r="551" spans="11:11">
      <c r="K551" s="39"/>
    </row>
    <row r="552" spans="11:11">
      <c r="K552" s="39"/>
    </row>
    <row r="553" spans="11:11">
      <c r="K553" s="39"/>
    </row>
    <row r="554" spans="11:11">
      <c r="K554" s="39"/>
    </row>
    <row r="555" spans="11:11">
      <c r="K555" s="39"/>
    </row>
    <row r="556" spans="11:11">
      <c r="K556" s="39"/>
    </row>
    <row r="557" spans="11:11">
      <c r="K557" s="39"/>
    </row>
    <row r="558" spans="11:11">
      <c r="K558" s="39"/>
    </row>
    <row r="559" spans="11:11">
      <c r="K559" s="39"/>
    </row>
    <row r="560" spans="11:11">
      <c r="K560" s="39"/>
    </row>
    <row r="561" spans="11:11">
      <c r="K561" s="39"/>
    </row>
    <row r="562" spans="11:11">
      <c r="K562" s="39"/>
    </row>
    <row r="563" spans="11:11">
      <c r="K563" s="39"/>
    </row>
    <row r="564" spans="11:11">
      <c r="K564" s="39"/>
    </row>
    <row r="565" spans="11:11">
      <c r="K565" s="39"/>
    </row>
    <row r="566" spans="11:11">
      <c r="K566" s="39"/>
    </row>
    <row r="567" spans="11:11">
      <c r="K567" s="39"/>
    </row>
    <row r="568" spans="11:11">
      <c r="K568" s="39"/>
    </row>
    <row r="569" spans="11:11">
      <c r="K569" s="39"/>
    </row>
    <row r="570" spans="11:11">
      <c r="K570" s="39"/>
    </row>
    <row r="571" spans="11:11">
      <c r="K571" s="39"/>
    </row>
    <row r="572" spans="11:11">
      <c r="K572" s="39"/>
    </row>
    <row r="573" spans="11:11">
      <c r="K573" s="39"/>
    </row>
    <row r="574" spans="11:11">
      <c r="K574" s="39"/>
    </row>
    <row r="575" spans="11:11">
      <c r="K575" s="39"/>
    </row>
    <row r="576" spans="11:11">
      <c r="K576" s="39"/>
    </row>
    <row r="577" spans="11:11">
      <c r="K577" s="39"/>
    </row>
    <row r="578" spans="11:11">
      <c r="K578" s="39"/>
    </row>
    <row r="579" spans="11:11">
      <c r="K579" s="39"/>
    </row>
    <row r="580" spans="11:11">
      <c r="K580" s="39"/>
    </row>
    <row r="581" spans="11:11">
      <c r="K581" s="39"/>
    </row>
    <row r="582" spans="11:11">
      <c r="K582" s="39"/>
    </row>
    <row r="583" spans="11:11">
      <c r="K583" s="39"/>
    </row>
    <row r="584" spans="11:11">
      <c r="K584" s="39"/>
    </row>
    <row r="585" spans="11:11">
      <c r="K585" s="39"/>
    </row>
    <row r="586" spans="11:11">
      <c r="K586" s="39"/>
    </row>
    <row r="587" spans="11:11">
      <c r="K587" s="39"/>
    </row>
    <row r="588" spans="11:11">
      <c r="K588" s="39"/>
    </row>
    <row r="589" spans="11:11">
      <c r="K589" s="39"/>
    </row>
    <row r="590" spans="11:11">
      <c r="K590" s="39"/>
    </row>
    <row r="591" spans="11:11">
      <c r="K591" s="39"/>
    </row>
    <row r="592" spans="11:11">
      <c r="K592" s="39"/>
    </row>
    <row r="593" spans="11:11">
      <c r="K593" s="39"/>
    </row>
    <row r="594" spans="11:11">
      <c r="K594" s="39"/>
    </row>
    <row r="595" spans="11:11">
      <c r="K595" s="39"/>
    </row>
    <row r="596" spans="11:11">
      <c r="K596" s="39"/>
    </row>
    <row r="597" spans="11:11">
      <c r="K597" s="39"/>
    </row>
    <row r="598" spans="11:11">
      <c r="K598" s="39"/>
    </row>
    <row r="599" spans="11:11">
      <c r="K599" s="39"/>
    </row>
    <row r="600" spans="11:11">
      <c r="K600" s="39"/>
    </row>
    <row r="601" spans="11:11">
      <c r="K601" s="39"/>
    </row>
    <row r="602" spans="11:11">
      <c r="K602" s="39"/>
    </row>
    <row r="603" spans="11:11">
      <c r="K603" s="39"/>
    </row>
    <row r="604" spans="11:11">
      <c r="K604" s="39"/>
    </row>
    <row r="605" spans="11:11">
      <c r="K605" s="39"/>
    </row>
    <row r="606" spans="11:11">
      <c r="K606" s="39"/>
    </row>
    <row r="607" spans="11:11">
      <c r="K607" s="39"/>
    </row>
    <row r="608" spans="11:11">
      <c r="K608" s="39"/>
    </row>
    <row r="609" spans="11:11">
      <c r="K609" s="39"/>
    </row>
    <row r="610" spans="11:11">
      <c r="K610" s="39"/>
    </row>
    <row r="611" spans="11:11">
      <c r="K611" s="39"/>
    </row>
    <row r="612" spans="11:11">
      <c r="K612" s="39"/>
    </row>
    <row r="613" spans="11:11">
      <c r="K613" s="39"/>
    </row>
    <row r="614" spans="11:11">
      <c r="K614" s="39"/>
    </row>
    <row r="615" spans="11:11">
      <c r="K615" s="39"/>
    </row>
    <row r="616" spans="11:11">
      <c r="K616" s="39"/>
    </row>
    <row r="617" spans="11:11">
      <c r="K617" s="39"/>
    </row>
    <row r="618" spans="11:11">
      <c r="K618" s="39"/>
    </row>
    <row r="619" spans="11:11">
      <c r="K619" s="39"/>
    </row>
    <row r="620" spans="11:11">
      <c r="K620" s="39"/>
    </row>
    <row r="621" spans="11:11">
      <c r="K621" s="39"/>
    </row>
    <row r="622" spans="11:11">
      <c r="K622" s="39"/>
    </row>
    <row r="623" spans="11:11">
      <c r="K623" s="39"/>
    </row>
    <row r="624" spans="11:11">
      <c r="K624" s="39"/>
    </row>
    <row r="625" spans="11:11">
      <c r="K625" s="39"/>
    </row>
    <row r="626" spans="11:11">
      <c r="K626" s="39"/>
    </row>
    <row r="627" spans="11:11">
      <c r="K627" s="39"/>
    </row>
    <row r="628" spans="11:11">
      <c r="K628" s="39"/>
    </row>
    <row r="629" spans="11:11">
      <c r="K629" s="39"/>
    </row>
    <row r="630" spans="11:11">
      <c r="K630" s="39"/>
    </row>
    <row r="631" spans="11:11">
      <c r="K631" s="39"/>
    </row>
    <row r="632" spans="11:11">
      <c r="K632" s="39"/>
    </row>
    <row r="633" spans="11:11">
      <c r="K633" s="39"/>
    </row>
    <row r="634" spans="11:11">
      <c r="K634" s="39"/>
    </row>
    <row r="635" spans="11:11">
      <c r="K635" s="39"/>
    </row>
    <row r="636" spans="11:11">
      <c r="K636" s="39"/>
    </row>
    <row r="637" spans="11:11">
      <c r="K637" s="39"/>
    </row>
    <row r="638" spans="11:11">
      <c r="K638" s="39"/>
    </row>
    <row r="639" spans="11:11">
      <c r="K639" s="39"/>
    </row>
    <row r="640" spans="11:11">
      <c r="K640" s="39"/>
    </row>
    <row r="641" spans="11:11">
      <c r="K641" s="39"/>
    </row>
    <row r="642" spans="11:11">
      <c r="K642" s="39"/>
    </row>
    <row r="643" spans="11:11">
      <c r="K643" s="39"/>
    </row>
    <row r="644" spans="11:11">
      <c r="K644" s="39"/>
    </row>
    <row r="645" spans="11:11">
      <c r="K645" s="39"/>
    </row>
    <row r="646" spans="11:11">
      <c r="K646" s="39"/>
    </row>
    <row r="647" spans="11:11">
      <c r="K647" s="39"/>
    </row>
    <row r="648" spans="11:11">
      <c r="K648" s="39"/>
    </row>
    <row r="649" spans="11:11">
      <c r="K649" s="39"/>
    </row>
    <row r="650" spans="11:11">
      <c r="K650" s="39"/>
    </row>
    <row r="651" spans="11:11">
      <c r="K651" s="39"/>
    </row>
    <row r="652" spans="11:11">
      <c r="K652" s="39"/>
    </row>
    <row r="653" spans="11:11">
      <c r="K653" s="39"/>
    </row>
    <row r="654" spans="11:11">
      <c r="K654" s="39"/>
    </row>
    <row r="655" spans="11:11">
      <c r="K655" s="39"/>
    </row>
    <row r="656" spans="11:11">
      <c r="K656" s="39"/>
    </row>
    <row r="657" spans="11:11">
      <c r="K657" s="39"/>
    </row>
    <row r="658" spans="11:11">
      <c r="K658" s="39"/>
    </row>
    <row r="659" spans="11:11">
      <c r="K659" s="39"/>
    </row>
    <row r="660" spans="11:11">
      <c r="K660" s="39"/>
    </row>
    <row r="661" spans="11:11">
      <c r="K661" s="39"/>
    </row>
    <row r="662" spans="11:11">
      <c r="K662" s="39"/>
    </row>
    <row r="663" spans="11:11">
      <c r="K663" s="39"/>
    </row>
    <row r="664" spans="11:11">
      <c r="K664" s="39"/>
    </row>
    <row r="665" spans="11:11">
      <c r="K665" s="39"/>
    </row>
    <row r="666" spans="11:11">
      <c r="K666" s="39"/>
    </row>
    <row r="667" spans="11:11">
      <c r="K667" s="39"/>
    </row>
    <row r="668" spans="11:11">
      <c r="K668" s="39"/>
    </row>
    <row r="669" spans="11:11">
      <c r="K669" s="39"/>
    </row>
    <row r="670" spans="11:11">
      <c r="K670" s="39"/>
    </row>
    <row r="671" spans="11:11">
      <c r="K671" s="39"/>
    </row>
    <row r="672" spans="11:11">
      <c r="K672" s="39"/>
    </row>
    <row r="673" spans="11:11">
      <c r="K673" s="39"/>
    </row>
    <row r="674" spans="11:11">
      <c r="K674" s="39"/>
    </row>
    <row r="675" spans="11:11">
      <c r="K675" s="39"/>
    </row>
    <row r="676" spans="11:11">
      <c r="K676" s="39"/>
    </row>
    <row r="677" spans="11:11">
      <c r="K677" s="39"/>
    </row>
    <row r="678" spans="11:11">
      <c r="K678" s="39"/>
    </row>
    <row r="679" spans="11:11">
      <c r="K679" s="39"/>
    </row>
    <row r="680" spans="11:11">
      <c r="K680" s="39"/>
    </row>
    <row r="681" spans="11:11">
      <c r="K681" s="39"/>
    </row>
    <row r="682" spans="11:11">
      <c r="K682" s="39"/>
    </row>
    <row r="683" spans="11:11">
      <c r="K683" s="39"/>
    </row>
    <row r="684" spans="11:11">
      <c r="K684" s="39"/>
    </row>
    <row r="685" spans="11:11">
      <c r="K685" s="39"/>
    </row>
    <row r="686" spans="11:11">
      <c r="K686" s="39"/>
    </row>
    <row r="687" spans="11:11">
      <c r="K687" s="39"/>
    </row>
    <row r="688" spans="11:11">
      <c r="K688" s="39"/>
    </row>
    <row r="689" spans="11:11">
      <c r="K689" s="39"/>
    </row>
    <row r="690" spans="11:11">
      <c r="K690" s="39"/>
    </row>
    <row r="691" spans="11:11">
      <c r="K691" s="39"/>
    </row>
    <row r="692" spans="11:11">
      <c r="K692" s="39"/>
    </row>
    <row r="693" spans="11:11">
      <c r="K693" s="39"/>
    </row>
    <row r="694" spans="11:11">
      <c r="K694" s="39"/>
    </row>
    <row r="695" spans="11:11">
      <c r="K695" s="39"/>
    </row>
    <row r="696" spans="11:11">
      <c r="K696" s="39"/>
    </row>
    <row r="697" spans="11:11">
      <c r="K697" s="39"/>
    </row>
    <row r="698" spans="11:11">
      <c r="K698" s="39"/>
    </row>
    <row r="699" spans="11:11">
      <c r="K699" s="39"/>
    </row>
    <row r="700" spans="11:11">
      <c r="K700" s="39"/>
    </row>
    <row r="701" spans="11:11">
      <c r="K701" s="39"/>
    </row>
    <row r="702" spans="11:11">
      <c r="K702" s="39"/>
    </row>
    <row r="703" spans="11:11">
      <c r="K703" s="39"/>
    </row>
    <row r="704" spans="11:11">
      <c r="K704" s="39"/>
    </row>
    <row r="705" spans="11:11">
      <c r="K705" s="39"/>
    </row>
    <row r="706" spans="11:11">
      <c r="K706" s="39"/>
    </row>
    <row r="707" spans="11:11">
      <c r="K707" s="39"/>
    </row>
    <row r="708" spans="11:11">
      <c r="K708" s="39"/>
    </row>
    <row r="709" spans="11:11">
      <c r="K709" s="39"/>
    </row>
    <row r="710" spans="11:11">
      <c r="K710" s="39"/>
    </row>
    <row r="711" spans="11:11">
      <c r="K711" s="39"/>
    </row>
    <row r="712" spans="11:11">
      <c r="K712" s="39"/>
    </row>
    <row r="713" spans="11:11">
      <c r="K713" s="39"/>
    </row>
    <row r="714" spans="11:11">
      <c r="K714" s="39"/>
    </row>
    <row r="715" spans="11:11">
      <c r="K715" s="39"/>
    </row>
    <row r="716" spans="11:11">
      <c r="K716" s="39"/>
    </row>
    <row r="717" spans="11:11">
      <c r="K717" s="39"/>
    </row>
    <row r="718" spans="11:11">
      <c r="K718" s="39"/>
    </row>
    <row r="719" spans="11:11">
      <c r="K719" s="39"/>
    </row>
    <row r="720" spans="11:11">
      <c r="K720" s="39"/>
    </row>
    <row r="721" spans="11:11">
      <c r="K721" s="39"/>
    </row>
    <row r="722" spans="11:11">
      <c r="K722" s="39"/>
    </row>
    <row r="723" spans="11:11">
      <c r="K723" s="39"/>
    </row>
    <row r="724" spans="11:11">
      <c r="K724" s="39"/>
    </row>
    <row r="725" spans="11:11">
      <c r="K725" s="39"/>
    </row>
    <row r="726" spans="11:11">
      <c r="K726" s="39"/>
    </row>
    <row r="727" spans="11:11">
      <c r="K727" s="39"/>
    </row>
    <row r="728" spans="11:11">
      <c r="K728" s="39"/>
    </row>
    <row r="729" spans="11:11">
      <c r="K729" s="39"/>
    </row>
    <row r="730" spans="11:11">
      <c r="K730" s="39"/>
    </row>
    <row r="731" spans="11:11">
      <c r="K731" s="39"/>
    </row>
    <row r="732" spans="11:11">
      <c r="K732" s="39"/>
    </row>
    <row r="733" spans="11:11">
      <c r="K733" s="39"/>
    </row>
    <row r="734" spans="11:11">
      <c r="K734" s="39"/>
    </row>
    <row r="735" spans="11:11">
      <c r="K735" s="39"/>
    </row>
    <row r="736" spans="11:11">
      <c r="K736" s="39"/>
    </row>
    <row r="737" spans="11:11">
      <c r="K737" s="39"/>
    </row>
    <row r="738" spans="11:11">
      <c r="K738" s="39"/>
    </row>
    <row r="739" spans="11:11">
      <c r="K739" s="39"/>
    </row>
    <row r="740" spans="11:11">
      <c r="K740" s="39"/>
    </row>
    <row r="741" spans="11:11">
      <c r="K741" s="39"/>
    </row>
    <row r="742" spans="11:11">
      <c r="K742" s="39"/>
    </row>
    <row r="743" spans="11:11">
      <c r="K743" s="39"/>
    </row>
    <row r="744" spans="11:11">
      <c r="K744" s="39"/>
    </row>
    <row r="745" spans="11:11">
      <c r="K745" s="39"/>
    </row>
    <row r="746" spans="11:11">
      <c r="K746" s="39"/>
    </row>
    <row r="747" spans="11:11">
      <c r="K747" s="39"/>
    </row>
    <row r="748" spans="11:11">
      <c r="K748" s="39"/>
    </row>
    <row r="749" spans="11:11">
      <c r="K749" s="39"/>
    </row>
    <row r="750" spans="11:11">
      <c r="K750" s="39"/>
    </row>
    <row r="751" spans="11:11">
      <c r="K751" s="39"/>
    </row>
    <row r="752" spans="11:11">
      <c r="K752" s="39"/>
    </row>
    <row r="753" spans="11:11">
      <c r="K753" s="39"/>
    </row>
    <row r="754" spans="11:11">
      <c r="K754" s="39"/>
    </row>
    <row r="755" spans="11:11">
      <c r="K755" s="39"/>
    </row>
    <row r="756" spans="11:11">
      <c r="K756" s="39"/>
    </row>
    <row r="757" spans="11:11">
      <c r="K757" s="39"/>
    </row>
    <row r="758" spans="11:11">
      <c r="K758" s="39"/>
    </row>
    <row r="759" spans="11:11">
      <c r="K759" s="39"/>
    </row>
    <row r="760" spans="11:11">
      <c r="K760" s="39"/>
    </row>
    <row r="761" spans="11:11">
      <c r="K761" s="39"/>
    </row>
    <row r="762" spans="11:11">
      <c r="K762" s="39"/>
    </row>
    <row r="763" spans="11:11">
      <c r="K763" s="39"/>
    </row>
    <row r="764" spans="11:11">
      <c r="K764" s="39"/>
    </row>
    <row r="765" spans="11:11">
      <c r="K765" s="39"/>
    </row>
    <row r="766" spans="11:11">
      <c r="K766" s="39"/>
    </row>
    <row r="767" spans="11:11">
      <c r="K767" s="39"/>
    </row>
    <row r="768" spans="11:11">
      <c r="K768" s="39"/>
    </row>
    <row r="769" spans="11:11">
      <c r="K769" s="39"/>
    </row>
    <row r="770" spans="11:11">
      <c r="K770" s="39"/>
    </row>
    <row r="771" spans="11:11">
      <c r="K771" s="39"/>
    </row>
    <row r="772" spans="11:11">
      <c r="K772" s="39"/>
    </row>
    <row r="773" spans="11:11">
      <c r="K773" s="39"/>
    </row>
    <row r="774" spans="11:11">
      <c r="K774" s="39"/>
    </row>
    <row r="775" spans="11:11">
      <c r="K775" s="39"/>
    </row>
    <row r="776" spans="11:11">
      <c r="K776" s="39"/>
    </row>
    <row r="777" spans="11:11">
      <c r="K777" s="39"/>
    </row>
    <row r="778" spans="11:11">
      <c r="K778" s="39"/>
    </row>
    <row r="779" spans="11:11">
      <c r="K779" s="39"/>
    </row>
    <row r="780" spans="11:11">
      <c r="K780" s="39"/>
    </row>
    <row r="781" spans="11:11">
      <c r="K781" s="39"/>
    </row>
    <row r="782" spans="11:11">
      <c r="K782" s="39"/>
    </row>
    <row r="783" spans="11:11">
      <c r="K783" s="39"/>
    </row>
    <row r="784" spans="11:11">
      <c r="K784" s="39"/>
    </row>
    <row r="785" spans="11:11">
      <c r="K785" s="39"/>
    </row>
    <row r="786" spans="11:11">
      <c r="K786" s="39"/>
    </row>
    <row r="787" spans="11:11">
      <c r="K787" s="39"/>
    </row>
    <row r="788" spans="11:11">
      <c r="K788" s="39"/>
    </row>
    <row r="789" spans="11:11">
      <c r="K789" s="39"/>
    </row>
    <row r="790" spans="11:11">
      <c r="K790" s="39"/>
    </row>
    <row r="791" spans="11:11">
      <c r="K791" s="39"/>
    </row>
    <row r="792" spans="11:11">
      <c r="K792" s="39"/>
    </row>
    <row r="793" spans="11:11">
      <c r="K793" s="39"/>
    </row>
    <row r="794" spans="11:11">
      <c r="K794" s="39"/>
    </row>
    <row r="795" spans="11:11">
      <c r="K795" s="39"/>
    </row>
    <row r="796" spans="11:11">
      <c r="K796" s="39"/>
    </row>
    <row r="797" spans="11:11">
      <c r="K797" s="39"/>
    </row>
    <row r="798" spans="11:11">
      <c r="K798" s="39"/>
    </row>
    <row r="799" spans="11:11">
      <c r="K799" s="39"/>
    </row>
    <row r="800" spans="11:11">
      <c r="K800" s="39"/>
    </row>
    <row r="801" spans="11:11">
      <c r="K801" s="39"/>
    </row>
    <row r="802" spans="11:11">
      <c r="K802" s="39"/>
    </row>
    <row r="803" spans="11:11">
      <c r="K803" s="39"/>
    </row>
    <row r="804" spans="11:11">
      <c r="K804" s="39"/>
    </row>
    <row r="805" spans="11:11">
      <c r="K805" s="39"/>
    </row>
    <row r="806" spans="11:11">
      <c r="K806" s="39"/>
    </row>
    <row r="807" spans="11:11">
      <c r="K807" s="39"/>
    </row>
    <row r="808" spans="11:11">
      <c r="K808" s="39"/>
    </row>
    <row r="809" spans="11:11">
      <c r="K809" s="39"/>
    </row>
    <row r="810" spans="11:11">
      <c r="K810" s="39"/>
    </row>
    <row r="811" spans="11:11">
      <c r="K811" s="39"/>
    </row>
    <row r="812" spans="11:11">
      <c r="K812" s="39"/>
    </row>
    <row r="813" spans="11:11">
      <c r="K813" s="39"/>
    </row>
    <row r="814" spans="11:11">
      <c r="K814" s="39"/>
    </row>
    <row r="815" spans="11:11">
      <c r="K815" s="39"/>
    </row>
    <row r="816" spans="11:11">
      <c r="K816" s="39"/>
    </row>
    <row r="817" spans="11:11">
      <c r="K817" s="39"/>
    </row>
    <row r="818" spans="11:11">
      <c r="K818" s="39"/>
    </row>
    <row r="819" spans="11:11">
      <c r="K819" s="39"/>
    </row>
    <row r="820" spans="11:11">
      <c r="K820" s="39"/>
    </row>
    <row r="821" spans="11:11">
      <c r="K821" s="39"/>
    </row>
    <row r="822" spans="11:11">
      <c r="K822" s="39"/>
    </row>
    <row r="823" spans="11:11">
      <c r="K823" s="39"/>
    </row>
    <row r="824" spans="11:11">
      <c r="K824" s="39"/>
    </row>
    <row r="825" spans="11:11">
      <c r="K825" s="39"/>
    </row>
    <row r="826" spans="11:11">
      <c r="K826" s="39"/>
    </row>
    <row r="827" spans="11:11">
      <c r="K827" s="39"/>
    </row>
    <row r="828" spans="11:11">
      <c r="K828" s="39"/>
    </row>
    <row r="829" spans="11:11">
      <c r="K829" s="39"/>
    </row>
    <row r="830" spans="11:11">
      <c r="K830" s="39"/>
    </row>
    <row r="831" spans="11:11">
      <c r="K831" s="39"/>
    </row>
    <row r="832" spans="11:11">
      <c r="K832" s="39"/>
    </row>
    <row r="833" spans="11:11">
      <c r="K833" s="39"/>
    </row>
    <row r="834" spans="11:11">
      <c r="K834" s="39"/>
    </row>
    <row r="835" spans="11:11">
      <c r="K835" s="39"/>
    </row>
    <row r="836" spans="11:11">
      <c r="K836" s="39"/>
    </row>
    <row r="837" spans="11:11">
      <c r="K837" s="39"/>
    </row>
    <row r="838" spans="11:11">
      <c r="K838" s="39"/>
    </row>
    <row r="839" spans="11:11">
      <c r="K839" s="39"/>
    </row>
    <row r="840" spans="11:11">
      <c r="K840" s="39"/>
    </row>
    <row r="841" spans="11:11">
      <c r="K841" s="39"/>
    </row>
    <row r="842" spans="11:11">
      <c r="K842" s="39"/>
    </row>
    <row r="843" spans="11:11">
      <c r="K843" s="39"/>
    </row>
    <row r="844" spans="11:11">
      <c r="K844" s="39"/>
    </row>
    <row r="845" spans="11:11">
      <c r="K845" s="39"/>
    </row>
    <row r="846" spans="11:11">
      <c r="K846" s="39"/>
    </row>
    <row r="847" spans="11:11">
      <c r="K847" s="39"/>
    </row>
    <row r="848" spans="11:11">
      <c r="K848" s="39"/>
    </row>
    <row r="849" spans="11:11">
      <c r="K849" s="39"/>
    </row>
    <row r="850" spans="11:11">
      <c r="K850" s="39"/>
    </row>
    <row r="851" spans="11:11">
      <c r="K851" s="39"/>
    </row>
    <row r="852" spans="11:11">
      <c r="K852" s="39"/>
    </row>
    <row r="853" spans="11:11">
      <c r="K853" s="39"/>
    </row>
    <row r="854" spans="11:11">
      <c r="K854" s="39"/>
    </row>
    <row r="855" spans="11:11">
      <c r="K855" s="39"/>
    </row>
    <row r="856" spans="11:11">
      <c r="K856" s="39"/>
    </row>
    <row r="857" spans="11:11">
      <c r="K857" s="39"/>
    </row>
    <row r="858" spans="11:11">
      <c r="K858" s="39"/>
    </row>
    <row r="859" spans="11:11">
      <c r="K859" s="39"/>
    </row>
    <row r="860" spans="11:11">
      <c r="K860" s="39"/>
    </row>
    <row r="861" spans="11:11">
      <c r="K861" s="39"/>
    </row>
    <row r="862" spans="11:11">
      <c r="K862" s="39"/>
    </row>
    <row r="863" spans="11:11">
      <c r="K863" s="39"/>
    </row>
    <row r="864" spans="11:11">
      <c r="K864" s="39"/>
    </row>
    <row r="865" spans="11:11">
      <c r="K865" s="39"/>
    </row>
    <row r="866" spans="11:11">
      <c r="K866" s="39"/>
    </row>
    <row r="867" spans="11:11">
      <c r="K867" s="39"/>
    </row>
    <row r="868" spans="11:11">
      <c r="K868" s="39"/>
    </row>
    <row r="869" spans="11:11">
      <c r="K869" s="39"/>
    </row>
    <row r="870" spans="11:11">
      <c r="K870" s="39"/>
    </row>
    <row r="871" spans="11:11">
      <c r="K871" s="39"/>
    </row>
    <row r="872" spans="11:11">
      <c r="K872" s="39"/>
    </row>
    <row r="873" spans="11:11">
      <c r="K873" s="39"/>
    </row>
    <row r="874" spans="11:11">
      <c r="K874" s="39"/>
    </row>
    <row r="875" spans="11:11">
      <c r="K875" s="39"/>
    </row>
    <row r="876" spans="11:11">
      <c r="K876" s="39"/>
    </row>
    <row r="877" spans="11:11">
      <c r="K877" s="39"/>
    </row>
    <row r="878" spans="11:11">
      <c r="K878" s="39"/>
    </row>
    <row r="879" spans="11:11">
      <c r="K879" s="39"/>
    </row>
    <row r="880" spans="11:11">
      <c r="K880" s="39"/>
    </row>
    <row r="881" spans="11:11">
      <c r="K881" s="39"/>
    </row>
    <row r="882" spans="11:11">
      <c r="K882" s="39"/>
    </row>
    <row r="883" spans="11:11">
      <c r="K883" s="39"/>
    </row>
    <row r="884" spans="11:11">
      <c r="K884" s="39"/>
    </row>
    <row r="885" spans="11:11">
      <c r="K885" s="39"/>
    </row>
    <row r="886" spans="11:11">
      <c r="K886" s="39"/>
    </row>
    <row r="887" spans="11:11">
      <c r="K887" s="39"/>
    </row>
    <row r="888" spans="11:11">
      <c r="K888" s="39"/>
    </row>
    <row r="889" spans="11:11">
      <c r="K889" s="39"/>
    </row>
    <row r="890" spans="11:11">
      <c r="K890" s="39"/>
    </row>
    <row r="891" spans="11:11">
      <c r="K891" s="39"/>
    </row>
    <row r="892" spans="11:11">
      <c r="K892" s="39"/>
    </row>
    <row r="893" spans="11:11">
      <c r="K893" s="39"/>
    </row>
    <row r="894" spans="11:11">
      <c r="K894" s="39"/>
    </row>
    <row r="895" spans="11:11">
      <c r="K895" s="39"/>
    </row>
    <row r="896" spans="11:11">
      <c r="K896" s="39"/>
    </row>
    <row r="897" spans="11:11">
      <c r="K897" s="39"/>
    </row>
    <row r="898" spans="11:11">
      <c r="K898" s="39"/>
    </row>
    <row r="899" spans="11:11">
      <c r="K899" s="39"/>
    </row>
    <row r="900" spans="11:11">
      <c r="K900" s="39"/>
    </row>
    <row r="901" spans="11:11">
      <c r="K901" s="39"/>
    </row>
    <row r="902" spans="11:11">
      <c r="K902" s="39"/>
    </row>
    <row r="903" spans="11:11">
      <c r="K903" s="39"/>
    </row>
    <row r="904" spans="11:11">
      <c r="K904" s="39"/>
    </row>
    <row r="905" spans="11:11">
      <c r="K905" s="39"/>
    </row>
    <row r="906" spans="11:11">
      <c r="K906" s="39"/>
    </row>
    <row r="907" spans="11:11">
      <c r="K907" s="39"/>
    </row>
    <row r="908" spans="11:11">
      <c r="K908" s="39"/>
    </row>
    <row r="909" spans="11:11">
      <c r="K909" s="39"/>
    </row>
    <row r="910" spans="11:11">
      <c r="K910" s="39"/>
    </row>
    <row r="911" spans="11:11">
      <c r="K911" s="39"/>
    </row>
    <row r="912" spans="11:11">
      <c r="K912" s="39"/>
    </row>
    <row r="913" spans="11:11">
      <c r="K913" s="39"/>
    </row>
    <row r="914" spans="11:11">
      <c r="K914" s="39"/>
    </row>
    <row r="915" spans="11:11">
      <c r="K915" s="39"/>
    </row>
    <row r="916" spans="11:11">
      <c r="K916" s="39"/>
    </row>
    <row r="917" spans="11:11">
      <c r="K917" s="39"/>
    </row>
    <row r="918" spans="11:11">
      <c r="K918" s="39"/>
    </row>
    <row r="919" spans="11:11">
      <c r="K919" s="39"/>
    </row>
    <row r="920" spans="11:11">
      <c r="K920" s="39"/>
    </row>
    <row r="921" spans="11:11">
      <c r="K921" s="39"/>
    </row>
    <row r="922" spans="11:11">
      <c r="K922" s="39"/>
    </row>
    <row r="923" spans="11:11">
      <c r="K923" s="39"/>
    </row>
    <row r="924" spans="11:11">
      <c r="K924" s="39"/>
    </row>
    <row r="925" spans="11:11">
      <c r="K925" s="39"/>
    </row>
    <row r="926" spans="11:11">
      <c r="K926" s="39"/>
    </row>
    <row r="927" spans="11:11">
      <c r="K927" s="39"/>
    </row>
    <row r="928" spans="11:11">
      <c r="K928" s="39"/>
    </row>
    <row r="929" spans="11:11">
      <c r="K929" s="39"/>
    </row>
    <row r="930" spans="11:11">
      <c r="K930" s="39"/>
    </row>
    <row r="931" spans="11:11">
      <c r="K931" s="39"/>
    </row>
    <row r="932" spans="11:11">
      <c r="K932" s="39"/>
    </row>
    <row r="933" spans="11:11">
      <c r="K933" s="39"/>
    </row>
    <row r="934" spans="11:11">
      <c r="K934" s="39"/>
    </row>
    <row r="935" spans="11:11">
      <c r="K935" s="39"/>
    </row>
    <row r="936" spans="11:11">
      <c r="K936" s="39"/>
    </row>
    <row r="937" spans="11:11">
      <c r="K937" s="39"/>
    </row>
    <row r="938" spans="11:11">
      <c r="K938" s="39"/>
    </row>
    <row r="939" spans="11:11">
      <c r="K939" s="39"/>
    </row>
    <row r="940" spans="11:11">
      <c r="K940" s="39"/>
    </row>
    <row r="941" spans="11:11">
      <c r="K941" s="39"/>
    </row>
    <row r="942" spans="11:11">
      <c r="K942" s="39"/>
    </row>
    <row r="943" spans="11:11">
      <c r="K943" s="39"/>
    </row>
    <row r="944" spans="11:11">
      <c r="K944" s="39"/>
    </row>
    <row r="945" spans="11:11">
      <c r="K945" s="39"/>
    </row>
    <row r="946" spans="11:11">
      <c r="K946" s="39"/>
    </row>
    <row r="947" spans="11:11">
      <c r="K947" s="39"/>
    </row>
    <row r="948" spans="11:11">
      <c r="K948" s="39"/>
    </row>
    <row r="949" spans="11:11">
      <c r="K949" s="39"/>
    </row>
    <row r="950" spans="11:11">
      <c r="K950" s="39"/>
    </row>
    <row r="951" spans="11:11">
      <c r="K951" s="39"/>
    </row>
    <row r="952" spans="11:11">
      <c r="K952" s="39"/>
    </row>
    <row r="953" spans="11:11">
      <c r="K953" s="39"/>
    </row>
    <row r="954" spans="11:11">
      <c r="K954" s="39"/>
    </row>
    <row r="955" spans="11:11">
      <c r="K955" s="39"/>
    </row>
    <row r="956" spans="11:11">
      <c r="K956" s="39"/>
    </row>
    <row r="957" spans="11:11">
      <c r="K957" s="39"/>
    </row>
    <row r="958" spans="11:11">
      <c r="K958" s="39"/>
    </row>
    <row r="959" spans="11:11">
      <c r="K959" s="39"/>
    </row>
    <row r="960" spans="11:11">
      <c r="K960" s="39"/>
    </row>
    <row r="961" spans="11:11">
      <c r="K961" s="39"/>
    </row>
    <row r="962" spans="11:11">
      <c r="K962" s="39"/>
    </row>
    <row r="963" spans="11:11">
      <c r="K963" s="39"/>
    </row>
    <row r="964" spans="11:11">
      <c r="K964" s="39"/>
    </row>
    <row r="965" spans="11:11">
      <c r="K965" s="39"/>
    </row>
    <row r="966" spans="11:11">
      <c r="K966" s="39"/>
    </row>
    <row r="967" spans="11:11">
      <c r="K967" s="39"/>
    </row>
    <row r="968" spans="11:11">
      <c r="K968" s="39"/>
    </row>
    <row r="969" spans="11:11">
      <c r="K969" s="39"/>
    </row>
    <row r="970" spans="11:11">
      <c r="K970" s="39"/>
    </row>
    <row r="971" spans="11:11">
      <c r="K971" s="39"/>
    </row>
    <row r="972" spans="11:11">
      <c r="K972" s="39"/>
    </row>
    <row r="973" spans="11:11">
      <c r="K973" s="39"/>
    </row>
    <row r="974" spans="11:11">
      <c r="K974" s="39"/>
    </row>
    <row r="975" spans="11:11">
      <c r="K975" s="39"/>
    </row>
    <row r="976" spans="11:11">
      <c r="K976" s="39"/>
    </row>
    <row r="977" spans="11:11">
      <c r="K977" s="39"/>
    </row>
    <row r="978" spans="11:11">
      <c r="K978" s="39"/>
    </row>
    <row r="979" spans="11:11">
      <c r="K979" s="39"/>
    </row>
    <row r="980" spans="11:11">
      <c r="K980" s="39"/>
    </row>
    <row r="981" spans="11:11">
      <c r="K981" s="39"/>
    </row>
    <row r="982" spans="11:11">
      <c r="K982" s="39"/>
    </row>
    <row r="983" spans="11:11">
      <c r="K983" s="39"/>
    </row>
    <row r="984" spans="11:11">
      <c r="K984" s="39"/>
    </row>
    <row r="985" spans="11:11">
      <c r="K985" s="39"/>
    </row>
    <row r="986" spans="11:11">
      <c r="K986" s="39"/>
    </row>
    <row r="987" spans="11:11">
      <c r="K987" s="39"/>
    </row>
    <row r="988" spans="11:11">
      <c r="K988" s="39"/>
    </row>
    <row r="989" spans="11:11">
      <c r="K989" s="39"/>
    </row>
    <row r="990" spans="11:11">
      <c r="K990" s="39"/>
    </row>
    <row r="991" spans="11:11">
      <c r="K991" s="39"/>
    </row>
    <row r="992" spans="11:11">
      <c r="K992" s="39"/>
    </row>
    <row r="993" spans="11:11">
      <c r="K993" s="39"/>
    </row>
    <row r="994" spans="11:11">
      <c r="K994" s="39"/>
    </row>
    <row r="995" spans="11:11">
      <c r="K995" s="39"/>
    </row>
    <row r="996" spans="11:11">
      <c r="K996" s="39"/>
    </row>
    <row r="997" spans="11:11">
      <c r="K997" s="39"/>
    </row>
    <row r="998" spans="11:11">
      <c r="K998" s="39"/>
    </row>
    <row r="999" spans="11:11">
      <c r="K999" s="39"/>
    </row>
    <row r="1000" spans="11:11">
      <c r="K1000" s="39"/>
    </row>
    <row r="1001" spans="11:11">
      <c r="K1001" s="39"/>
    </row>
    <row r="1002" spans="11:11">
      <c r="K1002" s="39"/>
    </row>
    <row r="1003" spans="11:11">
      <c r="K1003" s="39"/>
    </row>
    <row r="1004" spans="11:11">
      <c r="K1004" s="39"/>
    </row>
    <row r="1005" spans="11:11">
      <c r="K1005" s="39"/>
    </row>
    <row r="1006" spans="11:11">
      <c r="K1006" s="39"/>
    </row>
    <row r="1007" spans="11:11">
      <c r="K1007" s="39"/>
    </row>
    <row r="1008" spans="11:11">
      <c r="K1008" s="39"/>
    </row>
    <row r="1009" spans="11:11">
      <c r="K1009" s="39"/>
    </row>
    <row r="1010" spans="11:11">
      <c r="K1010" s="39"/>
    </row>
    <row r="1011" spans="11:11">
      <c r="K1011" s="39"/>
    </row>
    <row r="1012" spans="11:11">
      <c r="K1012" s="39"/>
    </row>
    <row r="1013" spans="11:11">
      <c r="K1013" s="39"/>
    </row>
    <row r="1014" spans="11:11">
      <c r="K1014" s="39"/>
    </row>
    <row r="1015" spans="11:11">
      <c r="K1015" s="39"/>
    </row>
    <row r="1016" spans="11:11">
      <c r="K1016" s="39"/>
    </row>
    <row r="1017" spans="11:11">
      <c r="K1017" s="39"/>
    </row>
    <row r="1018" spans="11:11">
      <c r="K1018" s="39"/>
    </row>
    <row r="1019" spans="11:11">
      <c r="K1019" s="39"/>
    </row>
    <row r="1020" spans="11:11">
      <c r="K1020" s="39"/>
    </row>
    <row r="1021" spans="11:11">
      <c r="K1021" s="39"/>
    </row>
    <row r="1022" spans="11:11">
      <c r="K1022" s="39"/>
    </row>
    <row r="1023" spans="11:11">
      <c r="K1023" s="39"/>
    </row>
    <row r="1024" spans="11:11">
      <c r="K1024" s="39"/>
    </row>
    <row r="1025" spans="11:11">
      <c r="K1025" s="39"/>
    </row>
    <row r="1026" spans="11:11">
      <c r="K1026" s="39"/>
    </row>
    <row r="1027" spans="11:11">
      <c r="K1027" s="39"/>
    </row>
    <row r="1028" spans="11:11">
      <c r="K1028" s="39"/>
    </row>
    <row r="1029" spans="11:11">
      <c r="K1029" s="39"/>
    </row>
    <row r="1030" spans="11:11">
      <c r="K1030" s="39"/>
    </row>
    <row r="1031" spans="11:11">
      <c r="K1031" s="39"/>
    </row>
    <row r="1032" spans="11:11">
      <c r="K1032" s="39"/>
    </row>
    <row r="1033" spans="11:11">
      <c r="K1033" s="39"/>
    </row>
    <row r="1034" spans="11:11">
      <c r="K1034" s="39"/>
    </row>
    <row r="1035" spans="11:11">
      <c r="K1035" s="39"/>
    </row>
    <row r="1036" spans="11:11">
      <c r="K1036" s="39"/>
    </row>
    <row r="1037" spans="11:11">
      <c r="K1037" s="39"/>
    </row>
    <row r="1038" spans="11:11">
      <c r="K1038" s="39"/>
    </row>
    <row r="1039" spans="11:11">
      <c r="K1039" s="39"/>
    </row>
    <row r="1040" spans="11:11">
      <c r="K1040" s="39"/>
    </row>
    <row r="1041" spans="11:11">
      <c r="K1041" s="39"/>
    </row>
    <row r="1042" spans="11:11">
      <c r="K1042" s="39"/>
    </row>
    <row r="1043" spans="11:11">
      <c r="K1043" s="39"/>
    </row>
    <row r="1044" spans="11:11">
      <c r="K1044" s="39"/>
    </row>
    <row r="1045" spans="11:11">
      <c r="K1045" s="39"/>
    </row>
    <row r="1046" spans="11:11">
      <c r="K1046" s="39"/>
    </row>
    <row r="1047" spans="11:11">
      <c r="K1047" s="39"/>
    </row>
    <row r="1048" spans="11:11">
      <c r="K1048" s="39"/>
    </row>
    <row r="1049" spans="11:11">
      <c r="K1049" s="39"/>
    </row>
    <row r="1050" spans="11:11">
      <c r="K1050" s="39"/>
    </row>
    <row r="1051" spans="11:11">
      <c r="K1051" s="39"/>
    </row>
    <row r="1052" spans="11:11">
      <c r="K1052" s="39"/>
    </row>
    <row r="1053" spans="11:11">
      <c r="K1053" s="39"/>
    </row>
    <row r="1054" spans="11:11">
      <c r="K1054" s="39"/>
    </row>
    <row r="1055" spans="11:11">
      <c r="K1055" s="39"/>
    </row>
    <row r="1056" spans="11:11">
      <c r="K1056" s="39"/>
    </row>
    <row r="1057" spans="11:11">
      <c r="K1057" s="39"/>
    </row>
    <row r="1058" spans="11:11">
      <c r="K1058" s="39"/>
    </row>
    <row r="1059" spans="11:11">
      <c r="K1059" s="39"/>
    </row>
    <row r="1060" spans="11:11">
      <c r="K1060" s="39"/>
    </row>
    <row r="1061" spans="11:11">
      <c r="K1061" s="39"/>
    </row>
    <row r="1062" spans="11:11">
      <c r="K1062" s="39"/>
    </row>
    <row r="1063" spans="11:11">
      <c r="K1063" s="39"/>
    </row>
    <row r="1064" spans="11:11">
      <c r="K1064" s="39"/>
    </row>
    <row r="1065" spans="11:11">
      <c r="K1065" s="39"/>
    </row>
    <row r="1066" spans="11:11">
      <c r="K1066" s="39"/>
    </row>
    <row r="1067" spans="11:11">
      <c r="K1067" s="39"/>
    </row>
    <row r="1068" spans="11:11">
      <c r="K1068" s="39"/>
    </row>
    <row r="1069" spans="11:11">
      <c r="K1069" s="39"/>
    </row>
    <row r="1070" spans="11:11">
      <c r="K1070" s="39"/>
    </row>
    <row r="1071" spans="11:11">
      <c r="K1071" s="39"/>
    </row>
    <row r="1072" spans="11:11">
      <c r="K1072" s="39"/>
    </row>
    <row r="1073" spans="11:11">
      <c r="K1073" s="39"/>
    </row>
    <row r="1074" spans="11:11">
      <c r="K1074" s="39"/>
    </row>
    <row r="1075" spans="11:11">
      <c r="K1075" s="39"/>
    </row>
    <row r="1076" spans="11:11">
      <c r="K1076" s="39"/>
    </row>
    <row r="1077" spans="11:11">
      <c r="K1077" s="39"/>
    </row>
    <row r="1078" spans="11:11">
      <c r="K1078" s="39"/>
    </row>
    <row r="1079" spans="11:11">
      <c r="K1079" s="39"/>
    </row>
    <row r="1080" spans="11:11">
      <c r="K1080" s="39"/>
    </row>
    <row r="1081" spans="11:11">
      <c r="K1081" s="39"/>
    </row>
    <row r="1082" spans="11:11">
      <c r="K1082" s="39"/>
    </row>
    <row r="1083" spans="11:11">
      <c r="K1083" s="39"/>
    </row>
    <row r="1084" spans="11:11">
      <c r="K1084" s="39"/>
    </row>
    <row r="1085" spans="11:11">
      <c r="K1085" s="39"/>
    </row>
    <row r="1086" spans="11:11">
      <c r="K1086" s="39"/>
    </row>
    <row r="1087" spans="11:11">
      <c r="K1087" s="39"/>
    </row>
    <row r="1088" spans="11:11">
      <c r="K1088" s="39"/>
    </row>
    <row r="1089" spans="11:11">
      <c r="K1089" s="39"/>
    </row>
    <row r="1090" spans="11:11">
      <c r="K1090" s="39"/>
    </row>
    <row r="1091" spans="11:11">
      <c r="K1091" s="39"/>
    </row>
    <row r="1092" spans="11:11">
      <c r="K1092" s="39"/>
    </row>
    <row r="1093" spans="11:11">
      <c r="K1093" s="39"/>
    </row>
    <row r="1094" spans="11:11">
      <c r="K1094" s="39"/>
    </row>
    <row r="1095" spans="11:11">
      <c r="K1095" s="39"/>
    </row>
    <row r="1096" spans="11:11">
      <c r="K1096" s="39"/>
    </row>
    <row r="1097" spans="11:11">
      <c r="K1097" s="39"/>
    </row>
    <row r="1098" spans="11:11">
      <c r="K1098" s="39"/>
    </row>
    <row r="1099" spans="11:11">
      <c r="K1099" s="39"/>
    </row>
    <row r="1100" spans="11:11">
      <c r="K1100" s="39"/>
    </row>
    <row r="1101" spans="11:11">
      <c r="K1101" s="39"/>
    </row>
    <row r="1102" spans="11:11">
      <c r="K1102" s="39"/>
    </row>
    <row r="1103" spans="11:11">
      <c r="K1103" s="39"/>
    </row>
    <row r="1104" spans="11:11">
      <c r="K1104" s="39"/>
    </row>
    <row r="1105" spans="11:11">
      <c r="K1105" s="39"/>
    </row>
    <row r="1106" spans="11:11">
      <c r="K1106" s="39"/>
    </row>
    <row r="1107" spans="11:11">
      <c r="K1107" s="39"/>
    </row>
    <row r="1108" spans="11:11">
      <c r="K1108" s="39"/>
    </row>
    <row r="1109" spans="11:11">
      <c r="K1109" s="39"/>
    </row>
    <row r="1110" spans="11:11">
      <c r="K1110" s="39"/>
    </row>
    <row r="1111" spans="11:11">
      <c r="K1111" s="39"/>
    </row>
    <row r="1112" spans="11:11">
      <c r="K1112" s="39"/>
    </row>
    <row r="1113" spans="11:11">
      <c r="K1113" s="39"/>
    </row>
    <row r="1114" spans="11:11">
      <c r="K1114" s="39"/>
    </row>
    <row r="1115" spans="11:11">
      <c r="K1115" s="39"/>
    </row>
    <row r="1116" spans="11:11">
      <c r="K1116" s="39"/>
    </row>
    <row r="1117" spans="11:11">
      <c r="K1117" s="39"/>
    </row>
    <row r="1118" spans="11:11">
      <c r="K1118" s="39"/>
    </row>
    <row r="1119" spans="11:11">
      <c r="K1119" s="39"/>
    </row>
    <row r="1120" spans="11:11">
      <c r="K1120" s="39"/>
    </row>
    <row r="1121" spans="11:11">
      <c r="K1121" s="39"/>
    </row>
    <row r="1122" spans="11:11">
      <c r="K1122" s="39"/>
    </row>
    <row r="1123" spans="11:11">
      <c r="K1123" s="39"/>
    </row>
    <row r="1124" spans="11:11">
      <c r="K1124" s="39"/>
    </row>
    <row r="1125" spans="11:11">
      <c r="K1125" s="39"/>
    </row>
    <row r="1126" spans="11:11">
      <c r="K1126" s="39"/>
    </row>
    <row r="1127" spans="11:11">
      <c r="K1127" s="39"/>
    </row>
    <row r="1128" spans="11:11">
      <c r="K1128" s="39"/>
    </row>
    <row r="1129" spans="11:11">
      <c r="K1129" s="39"/>
    </row>
    <row r="1130" spans="11:11">
      <c r="K1130" s="39"/>
    </row>
    <row r="1131" spans="11:11">
      <c r="K1131" s="39"/>
    </row>
    <row r="1132" spans="11:11">
      <c r="K1132" s="39"/>
    </row>
    <row r="1133" spans="11:11">
      <c r="K1133" s="39"/>
    </row>
    <row r="1134" spans="11:11">
      <c r="K1134" s="39"/>
    </row>
    <row r="1135" spans="11:11">
      <c r="K1135" s="39"/>
    </row>
    <row r="1136" spans="11:11">
      <c r="K1136" s="39"/>
    </row>
    <row r="1137" spans="11:11">
      <c r="K1137" s="39"/>
    </row>
    <row r="1138" spans="11:11">
      <c r="K1138" s="39"/>
    </row>
    <row r="1139" spans="11:11">
      <c r="K1139" s="39"/>
    </row>
    <row r="1140" spans="11:11">
      <c r="K1140" s="39"/>
    </row>
    <row r="1141" spans="11:11">
      <c r="K1141" s="39"/>
    </row>
    <row r="1142" spans="11:11">
      <c r="K1142" s="39"/>
    </row>
    <row r="1143" spans="11:11">
      <c r="K1143" s="39"/>
    </row>
    <row r="1144" spans="11:11">
      <c r="K1144" s="39"/>
    </row>
    <row r="1145" spans="11:11">
      <c r="K1145" s="39"/>
    </row>
    <row r="1146" spans="11:11">
      <c r="K1146" s="39"/>
    </row>
    <row r="1147" spans="11:11">
      <c r="K1147" s="39"/>
    </row>
    <row r="1148" spans="11:11">
      <c r="K1148" s="39"/>
    </row>
    <row r="1149" spans="11:11">
      <c r="K1149" s="39"/>
    </row>
    <row r="1150" spans="11:11">
      <c r="K1150" s="39"/>
    </row>
    <row r="1151" spans="11:11">
      <c r="K1151" s="39"/>
    </row>
    <row r="1152" spans="11:11">
      <c r="K1152" s="39"/>
    </row>
    <row r="1153" spans="11:11">
      <c r="K1153" s="39"/>
    </row>
    <row r="1154" spans="11:11">
      <c r="K1154" s="39"/>
    </row>
    <row r="1155" spans="11:11">
      <c r="K1155" s="39"/>
    </row>
    <row r="1156" spans="11:11">
      <c r="K1156" s="39"/>
    </row>
    <row r="1157" spans="11:11">
      <c r="K1157" s="39"/>
    </row>
    <row r="1158" spans="11:11">
      <c r="K1158" s="39"/>
    </row>
    <row r="1159" spans="11:11">
      <c r="K1159" s="39"/>
    </row>
    <row r="1160" spans="11:11">
      <c r="K1160" s="39"/>
    </row>
    <row r="1161" spans="11:11">
      <c r="K1161" s="39"/>
    </row>
    <row r="1162" spans="11:11">
      <c r="K1162" s="39"/>
    </row>
    <row r="1163" spans="11:11">
      <c r="K1163" s="39"/>
    </row>
    <row r="1164" spans="11:11">
      <c r="K1164" s="39"/>
    </row>
    <row r="1165" spans="11:11">
      <c r="K1165" s="39"/>
    </row>
    <row r="1166" spans="11:11">
      <c r="K1166" s="39"/>
    </row>
    <row r="1167" spans="11:11">
      <c r="K1167" s="39"/>
    </row>
    <row r="1168" spans="11:11">
      <c r="K1168" s="39"/>
    </row>
    <row r="1169" spans="11:11">
      <c r="K1169" s="39"/>
    </row>
    <row r="1170" spans="11:11">
      <c r="K1170" s="39"/>
    </row>
    <row r="1171" spans="11:11">
      <c r="K1171" s="39"/>
    </row>
    <row r="1172" spans="11:11">
      <c r="K1172" s="39"/>
    </row>
    <row r="1173" spans="11:11">
      <c r="K1173" s="39"/>
    </row>
    <row r="1174" spans="11:11">
      <c r="K1174" s="39"/>
    </row>
    <row r="1175" spans="11:11">
      <c r="K1175" s="39"/>
    </row>
    <row r="1176" spans="11:11">
      <c r="K1176" s="39"/>
    </row>
    <row r="1177" spans="11:11">
      <c r="K1177" s="39"/>
    </row>
    <row r="1178" spans="11:11">
      <c r="K1178" s="39"/>
    </row>
    <row r="1179" spans="11:11">
      <c r="K1179" s="39"/>
    </row>
    <row r="1180" spans="11:11">
      <c r="K1180" s="39"/>
    </row>
    <row r="1181" spans="11:11">
      <c r="K1181" s="39"/>
    </row>
    <row r="1182" spans="11:11">
      <c r="K1182" s="39"/>
    </row>
    <row r="1183" spans="11:11">
      <c r="K1183" s="39"/>
    </row>
    <row r="1184" spans="11:11">
      <c r="K1184" s="39"/>
    </row>
    <row r="1185" spans="11:11">
      <c r="K1185" s="39"/>
    </row>
    <row r="1186" spans="11:11">
      <c r="K1186" s="39"/>
    </row>
    <row r="1187" spans="11:11">
      <c r="K1187" s="39"/>
    </row>
    <row r="1188" spans="11:11">
      <c r="K1188" s="39"/>
    </row>
    <row r="1189" spans="11:11">
      <c r="K1189" s="39"/>
    </row>
    <row r="1190" spans="11:11">
      <c r="K1190" s="39"/>
    </row>
    <row r="1191" spans="11:11">
      <c r="K1191" s="39"/>
    </row>
    <row r="1192" spans="11:11">
      <c r="K1192" s="39"/>
    </row>
    <row r="1193" spans="11:11">
      <c r="K1193" s="39"/>
    </row>
    <row r="1194" spans="11:11">
      <c r="K1194" s="39"/>
    </row>
    <row r="1195" spans="11:11">
      <c r="K1195" s="39"/>
    </row>
    <row r="1196" spans="11:11">
      <c r="K1196" s="39"/>
    </row>
    <row r="1197" spans="11:11">
      <c r="K1197" s="39"/>
    </row>
    <row r="1198" spans="11:11">
      <c r="K1198" s="39"/>
    </row>
    <row r="1199" spans="11:11">
      <c r="K1199" s="39"/>
    </row>
    <row r="1200" spans="11:11">
      <c r="K1200" s="39"/>
    </row>
    <row r="1201" spans="11:11">
      <c r="K1201" s="39"/>
    </row>
    <row r="1202" spans="11:11">
      <c r="K1202" s="39"/>
    </row>
    <row r="1203" spans="11:11">
      <c r="K1203" s="39"/>
    </row>
    <row r="1204" spans="11:11">
      <c r="K1204" s="39"/>
    </row>
    <row r="1205" spans="11:11">
      <c r="K1205" s="39"/>
    </row>
    <row r="1206" spans="11:11">
      <c r="K1206" s="39"/>
    </row>
    <row r="1207" spans="11:11">
      <c r="K1207" s="39"/>
    </row>
    <row r="1208" spans="11:11">
      <c r="K1208" s="39"/>
    </row>
    <row r="1209" spans="11:11">
      <c r="K1209" s="39"/>
    </row>
    <row r="1210" spans="11:11">
      <c r="K1210" s="39"/>
    </row>
    <row r="1211" spans="11:11">
      <c r="K1211" s="39"/>
    </row>
    <row r="1212" spans="11:11">
      <c r="K1212" s="39"/>
    </row>
    <row r="1213" spans="11:11">
      <c r="K1213" s="39"/>
    </row>
    <row r="1214" spans="11:11">
      <c r="K1214" s="39"/>
    </row>
    <row r="1215" spans="11:11">
      <c r="K1215" s="39"/>
    </row>
    <row r="1216" spans="11:11">
      <c r="K1216" s="39"/>
    </row>
    <row r="1217" spans="11:11">
      <c r="K1217" s="39"/>
    </row>
    <row r="1218" spans="11:11">
      <c r="K1218" s="39"/>
    </row>
    <row r="1219" spans="11:11">
      <c r="K1219" s="39"/>
    </row>
    <row r="1220" spans="11:11">
      <c r="K1220" s="39"/>
    </row>
    <row r="1221" spans="11:11">
      <c r="K1221" s="39"/>
    </row>
    <row r="1222" spans="11:11">
      <c r="K1222" s="39"/>
    </row>
    <row r="1223" spans="11:11">
      <c r="K1223" s="39"/>
    </row>
    <row r="1224" spans="11:11">
      <c r="K1224" s="39"/>
    </row>
    <row r="1225" spans="11:11">
      <c r="K1225" s="39"/>
    </row>
    <row r="1226" spans="11:11">
      <c r="K1226" s="39"/>
    </row>
    <row r="1227" spans="11:11">
      <c r="K1227" s="39"/>
    </row>
    <row r="1228" spans="11:11">
      <c r="K1228" s="39"/>
    </row>
    <row r="1229" spans="11:11">
      <c r="K1229" s="39"/>
    </row>
    <row r="1230" spans="11:11">
      <c r="K1230" s="39"/>
    </row>
    <row r="1231" spans="11:11">
      <c r="K1231" s="39"/>
    </row>
    <row r="1232" spans="11:11">
      <c r="K1232" s="39"/>
    </row>
    <row r="1233" spans="11:11">
      <c r="K1233" s="39"/>
    </row>
    <row r="1234" spans="11:11">
      <c r="K1234" s="39"/>
    </row>
    <row r="1235" spans="11:11">
      <c r="K1235" s="39"/>
    </row>
    <row r="1236" spans="11:11">
      <c r="K1236" s="39"/>
    </row>
    <row r="1237" spans="11:11">
      <c r="K1237" s="39"/>
    </row>
    <row r="1238" spans="11:11">
      <c r="K1238" s="39"/>
    </row>
    <row r="1239" spans="11:11">
      <c r="K1239" s="39"/>
    </row>
    <row r="1240" spans="11:11">
      <c r="K1240" s="39"/>
    </row>
    <row r="1241" spans="11:11">
      <c r="K1241" s="39"/>
    </row>
    <row r="1242" spans="11:11">
      <c r="K1242" s="39"/>
    </row>
    <row r="1243" spans="11:11">
      <c r="K1243" s="39"/>
    </row>
    <row r="1244" spans="11:11">
      <c r="K1244" s="39"/>
    </row>
    <row r="1245" spans="11:11">
      <c r="K1245" s="39"/>
    </row>
    <row r="1246" spans="11:11">
      <c r="K1246" s="39"/>
    </row>
    <row r="1247" spans="11:11">
      <c r="K1247" s="39"/>
    </row>
    <row r="1248" spans="11:11">
      <c r="K1248" s="39"/>
    </row>
    <row r="1249" spans="11:11">
      <c r="K1249" s="39"/>
    </row>
    <row r="1250" spans="11:11">
      <c r="K1250" s="39"/>
    </row>
    <row r="1251" spans="11:11">
      <c r="K1251" s="39"/>
    </row>
    <row r="1252" spans="11:11">
      <c r="K1252" s="39"/>
    </row>
    <row r="1253" spans="11:11">
      <c r="K1253" s="39"/>
    </row>
    <row r="1254" spans="11:11">
      <c r="K1254" s="39"/>
    </row>
    <row r="1255" spans="11:11">
      <c r="K1255" s="39"/>
    </row>
    <row r="1256" spans="11:11">
      <c r="K1256" s="39"/>
    </row>
    <row r="1257" spans="11:11">
      <c r="K1257" s="39"/>
    </row>
    <row r="1258" spans="11:11">
      <c r="K1258" s="39"/>
    </row>
    <row r="1259" spans="11:11">
      <c r="K1259" s="39"/>
    </row>
    <row r="1260" spans="11:11">
      <c r="K1260" s="39"/>
    </row>
    <row r="1261" spans="11:11">
      <c r="K1261" s="39"/>
    </row>
    <row r="1262" spans="11:11">
      <c r="K1262" s="39"/>
    </row>
    <row r="1263" spans="11:11">
      <c r="K1263" s="39"/>
    </row>
    <row r="1264" spans="11:11">
      <c r="K1264" s="39"/>
    </row>
    <row r="1265" spans="11:11">
      <c r="K1265" s="39"/>
    </row>
    <row r="1266" spans="11:11">
      <c r="K1266" s="39"/>
    </row>
    <row r="1267" spans="11:11">
      <c r="K1267" s="39"/>
    </row>
    <row r="1268" spans="11:11">
      <c r="K1268" s="39"/>
    </row>
    <row r="1269" spans="11:11">
      <c r="K1269" s="39"/>
    </row>
    <row r="1270" spans="11:11">
      <c r="K1270" s="39"/>
    </row>
    <row r="1271" spans="11:11">
      <c r="K1271" s="39"/>
    </row>
    <row r="1272" spans="11:11">
      <c r="K1272" s="39"/>
    </row>
    <row r="1273" spans="11:11">
      <c r="K1273" s="39"/>
    </row>
    <row r="1274" spans="11:11">
      <c r="K1274" s="39"/>
    </row>
    <row r="1275" spans="11:11">
      <c r="K1275" s="39"/>
    </row>
    <row r="1276" spans="11:11">
      <c r="K1276" s="39"/>
    </row>
    <row r="1277" spans="11:11">
      <c r="K1277" s="39"/>
    </row>
    <row r="1278" spans="11:11">
      <c r="K1278" s="39"/>
    </row>
    <row r="1279" spans="11:11">
      <c r="K1279" s="39"/>
    </row>
    <row r="1280" spans="11:11">
      <c r="K1280" s="39"/>
    </row>
    <row r="1281" spans="11:11">
      <c r="K1281" s="39"/>
    </row>
    <row r="1282" spans="11:11">
      <c r="K1282" s="39"/>
    </row>
    <row r="1283" spans="11:11">
      <c r="K1283" s="39"/>
    </row>
    <row r="1284" spans="11:11">
      <c r="K1284" s="39"/>
    </row>
    <row r="1285" spans="11:11">
      <c r="K1285" s="39"/>
    </row>
    <row r="1286" spans="11:11">
      <c r="K1286" s="39"/>
    </row>
    <row r="1287" spans="11:11">
      <c r="K1287" s="39"/>
    </row>
    <row r="1288" spans="11:11">
      <c r="K1288" s="39"/>
    </row>
    <row r="1289" spans="11:11">
      <c r="K1289" s="39"/>
    </row>
    <row r="1290" spans="11:11">
      <c r="K1290" s="39"/>
    </row>
    <row r="1291" spans="11:11">
      <c r="K1291" s="39"/>
    </row>
    <row r="1292" spans="11:11">
      <c r="K1292" s="39"/>
    </row>
    <row r="1293" spans="11:11">
      <c r="K1293" s="39"/>
    </row>
    <row r="1294" spans="11:11">
      <c r="K1294" s="39"/>
    </row>
    <row r="1295" spans="11:11">
      <c r="K1295" s="39"/>
    </row>
    <row r="1296" spans="11:11">
      <c r="K1296" s="39"/>
    </row>
    <row r="1297" spans="11:11">
      <c r="K1297" s="39"/>
    </row>
    <row r="1298" spans="11:11">
      <c r="K1298" s="39"/>
    </row>
    <row r="1299" spans="11:11">
      <c r="K1299" s="39"/>
    </row>
    <row r="1300" spans="11:11">
      <c r="K1300" s="39"/>
    </row>
    <row r="1301" spans="11:11">
      <c r="K1301" s="39"/>
    </row>
    <row r="1302" spans="11:11">
      <c r="K1302" s="39"/>
    </row>
    <row r="1303" spans="11:11">
      <c r="K1303" s="39"/>
    </row>
    <row r="1304" spans="11:11">
      <c r="K1304" s="39"/>
    </row>
    <row r="1305" spans="11:11">
      <c r="K1305" s="39"/>
    </row>
    <row r="1306" spans="11:11">
      <c r="K1306" s="39"/>
    </row>
    <row r="1307" spans="11:11">
      <c r="K1307" s="39"/>
    </row>
    <row r="1308" spans="11:11">
      <c r="K1308" s="39"/>
    </row>
    <row r="1309" spans="11:11">
      <c r="K1309" s="39"/>
    </row>
    <row r="1310" spans="11:11">
      <c r="K1310" s="39"/>
    </row>
    <row r="1311" spans="11:11">
      <c r="K1311" s="39"/>
    </row>
    <row r="1312" spans="11:11">
      <c r="K1312" s="39"/>
    </row>
    <row r="1313" spans="11:11">
      <c r="K1313" s="39"/>
    </row>
    <row r="1314" spans="11:11">
      <c r="K1314" s="39"/>
    </row>
    <row r="1315" spans="11:11">
      <c r="K1315" s="39"/>
    </row>
    <row r="1316" spans="11:11">
      <c r="K1316" s="39"/>
    </row>
    <row r="1317" spans="11:11">
      <c r="K1317" s="39"/>
    </row>
    <row r="1318" spans="11:11">
      <c r="K1318" s="39"/>
    </row>
    <row r="1319" spans="11:11">
      <c r="K1319" s="39"/>
    </row>
    <row r="1320" spans="11:11">
      <c r="K1320" s="39"/>
    </row>
    <row r="1321" spans="11:11">
      <c r="K1321" s="39"/>
    </row>
    <row r="1322" spans="11:11">
      <c r="K1322" s="39"/>
    </row>
    <row r="1323" spans="11:11">
      <c r="K1323" s="39"/>
    </row>
    <row r="1324" spans="11:11">
      <c r="K1324" s="39"/>
    </row>
    <row r="1325" spans="11:11">
      <c r="K1325" s="39"/>
    </row>
    <row r="1326" spans="11:11">
      <c r="K1326" s="39"/>
    </row>
    <row r="1327" spans="11:11">
      <c r="K1327" s="39"/>
    </row>
    <row r="1328" spans="11:11">
      <c r="K1328" s="39"/>
    </row>
    <row r="1329" spans="11:11">
      <c r="K1329" s="39"/>
    </row>
    <row r="1330" spans="11:11">
      <c r="K1330" s="39"/>
    </row>
    <row r="1331" spans="11:11">
      <c r="K1331" s="39"/>
    </row>
    <row r="1332" spans="11:11">
      <c r="K1332" s="39"/>
    </row>
    <row r="1333" spans="11:11">
      <c r="K1333" s="39"/>
    </row>
    <row r="1334" spans="11:11">
      <c r="K1334" s="39"/>
    </row>
    <row r="1335" spans="11:11">
      <c r="K1335" s="39"/>
    </row>
    <row r="1336" spans="11:11">
      <c r="K1336" s="39"/>
    </row>
    <row r="1337" spans="11:11">
      <c r="K1337" s="39"/>
    </row>
    <row r="1338" spans="11:11">
      <c r="K1338" s="39"/>
    </row>
    <row r="1339" spans="11:11">
      <c r="K1339" s="39"/>
    </row>
    <row r="1340" spans="11:11">
      <c r="K1340" s="39"/>
    </row>
    <row r="1341" spans="11:11">
      <c r="K1341" s="39"/>
    </row>
    <row r="1342" spans="11:11">
      <c r="K1342" s="39"/>
    </row>
    <row r="1343" spans="11:11">
      <c r="K1343" s="39"/>
    </row>
    <row r="1344" spans="11:11">
      <c r="K1344" s="39"/>
    </row>
    <row r="1345" spans="11:11">
      <c r="K1345" s="39"/>
    </row>
    <row r="1346" spans="11:11">
      <c r="K1346" s="39"/>
    </row>
    <row r="1347" spans="11:11">
      <c r="K1347" s="39"/>
    </row>
    <row r="1348" spans="11:11">
      <c r="K1348" s="39"/>
    </row>
    <row r="1349" spans="11:11">
      <c r="K1349" s="39"/>
    </row>
    <row r="1350" spans="11:11">
      <c r="K1350" s="39"/>
    </row>
    <row r="1351" spans="11:11">
      <c r="K1351" s="39"/>
    </row>
    <row r="1352" spans="11:11">
      <c r="K1352" s="39"/>
    </row>
    <row r="1353" spans="11:11">
      <c r="K1353" s="39"/>
    </row>
    <row r="1354" spans="11:11">
      <c r="K1354" s="39"/>
    </row>
    <row r="1355" spans="11:11">
      <c r="K1355" s="39"/>
    </row>
    <row r="1356" spans="11:11">
      <c r="K1356" s="39"/>
    </row>
    <row r="1357" spans="11:11">
      <c r="K1357" s="39"/>
    </row>
    <row r="1358" spans="11:11">
      <c r="K1358" s="39"/>
    </row>
    <row r="1359" spans="11:11">
      <c r="K1359" s="39"/>
    </row>
    <row r="1360" spans="11:11">
      <c r="K1360" s="39"/>
    </row>
    <row r="1361" spans="11:11">
      <c r="K1361" s="39"/>
    </row>
    <row r="1362" spans="11:11">
      <c r="K1362" s="39"/>
    </row>
    <row r="1363" spans="11:11">
      <c r="K1363" s="39"/>
    </row>
    <row r="1364" spans="11:11">
      <c r="K1364" s="39"/>
    </row>
    <row r="1365" spans="11:11">
      <c r="K1365" s="39"/>
    </row>
    <row r="1366" spans="11:11">
      <c r="K1366" s="39"/>
    </row>
    <row r="1367" spans="11:11">
      <c r="K1367" s="39"/>
    </row>
    <row r="1368" spans="11:11">
      <c r="K1368" s="39"/>
    </row>
    <row r="1369" spans="11:11">
      <c r="K1369" s="39"/>
    </row>
    <row r="1370" spans="11:11">
      <c r="K1370" s="39"/>
    </row>
    <row r="1371" spans="11:11">
      <c r="K1371" s="39"/>
    </row>
    <row r="1372" spans="11:11">
      <c r="K1372" s="39"/>
    </row>
    <row r="1373" spans="11:11">
      <c r="K1373" s="39"/>
    </row>
    <row r="1374" spans="11:11">
      <c r="K1374" s="39"/>
    </row>
    <row r="1375" spans="11:11">
      <c r="K1375" s="39"/>
    </row>
    <row r="1376" spans="11:11">
      <c r="K1376" s="39"/>
    </row>
    <row r="1377" spans="11:11">
      <c r="K1377" s="39"/>
    </row>
    <row r="1378" spans="11:11">
      <c r="K1378" s="39"/>
    </row>
    <row r="1379" spans="11:11">
      <c r="K1379" s="39"/>
    </row>
    <row r="1380" spans="11:11">
      <c r="K1380" s="39"/>
    </row>
    <row r="1381" spans="11:11">
      <c r="K1381" s="39"/>
    </row>
    <row r="1382" spans="11:11">
      <c r="K1382" s="39"/>
    </row>
    <row r="1383" spans="11:11">
      <c r="K1383" s="39"/>
    </row>
    <row r="1384" spans="11:11">
      <c r="K1384" s="39"/>
    </row>
    <row r="1385" spans="11:11">
      <c r="K1385" s="39"/>
    </row>
    <row r="1386" spans="11:11">
      <c r="K1386" s="39"/>
    </row>
    <row r="1387" spans="11:11">
      <c r="K1387" s="39"/>
    </row>
    <row r="1388" spans="11:11">
      <c r="K1388" s="39"/>
    </row>
    <row r="1389" spans="11:11">
      <c r="K1389" s="39"/>
    </row>
    <row r="1390" spans="11:11">
      <c r="K1390" s="39"/>
    </row>
    <row r="1391" spans="11:11">
      <c r="K1391" s="39"/>
    </row>
    <row r="1392" spans="11:11">
      <c r="K1392" s="39"/>
    </row>
    <row r="1393" spans="11:11">
      <c r="K1393" s="39"/>
    </row>
    <row r="1394" spans="11:11">
      <c r="K1394" s="39"/>
    </row>
    <row r="1395" spans="11:11">
      <c r="K1395" s="39"/>
    </row>
    <row r="1396" spans="11:11">
      <c r="K1396" s="39"/>
    </row>
    <row r="1397" spans="11:11">
      <c r="K1397" s="39"/>
    </row>
    <row r="1398" spans="11:11">
      <c r="K1398" s="39"/>
    </row>
    <row r="1399" spans="11:11">
      <c r="K1399" s="39"/>
    </row>
    <row r="1400" spans="11:11">
      <c r="K1400" s="39"/>
    </row>
    <row r="1401" spans="11:11">
      <c r="K1401" s="39"/>
    </row>
    <row r="1402" spans="11:11">
      <c r="K1402" s="39"/>
    </row>
    <row r="1403" spans="11:11">
      <c r="K1403" s="39"/>
    </row>
    <row r="1404" spans="11:11">
      <c r="K1404" s="39"/>
    </row>
    <row r="1405" spans="11:11">
      <c r="K1405" s="39"/>
    </row>
    <row r="1406" spans="11:11">
      <c r="K1406" s="39"/>
    </row>
    <row r="1407" spans="11:11">
      <c r="K1407" s="39"/>
    </row>
    <row r="1408" spans="11:11">
      <c r="K1408" s="39"/>
    </row>
    <row r="1409" spans="11:11">
      <c r="K1409" s="39"/>
    </row>
    <row r="1410" spans="11:11">
      <c r="K1410" s="39"/>
    </row>
    <row r="1411" spans="11:11">
      <c r="K1411" s="39"/>
    </row>
    <row r="1412" spans="11:11">
      <c r="K1412" s="39"/>
    </row>
    <row r="1413" spans="11:11">
      <c r="K1413" s="39"/>
    </row>
    <row r="1414" spans="11:11">
      <c r="K1414" s="39"/>
    </row>
    <row r="1415" spans="11:11">
      <c r="K1415" s="39"/>
    </row>
    <row r="1416" spans="11:11">
      <c r="K1416" s="39"/>
    </row>
    <row r="1417" spans="11:11">
      <c r="K1417" s="39"/>
    </row>
    <row r="1418" spans="11:11">
      <c r="K1418" s="39"/>
    </row>
    <row r="1419" spans="11:11">
      <c r="K1419" s="39"/>
    </row>
    <row r="1420" spans="11:11">
      <c r="K1420" s="39"/>
    </row>
    <row r="1421" spans="11:11">
      <c r="K1421" s="39"/>
    </row>
    <row r="1422" spans="11:11">
      <c r="K1422" s="39"/>
    </row>
    <row r="1423" spans="11:11">
      <c r="K1423" s="39"/>
    </row>
    <row r="1424" spans="11:11">
      <c r="K1424" s="39"/>
    </row>
    <row r="1425" spans="11:11">
      <c r="K1425" s="39"/>
    </row>
    <row r="1426" spans="11:11">
      <c r="K1426" s="39"/>
    </row>
    <row r="1427" spans="11:11">
      <c r="K1427" s="39"/>
    </row>
    <row r="1428" spans="11:11">
      <c r="K1428" s="39"/>
    </row>
    <row r="1429" spans="11:11">
      <c r="K1429" s="39"/>
    </row>
    <row r="1430" spans="11:11">
      <c r="K1430" s="39"/>
    </row>
    <row r="1431" spans="11:11">
      <c r="K1431" s="39"/>
    </row>
    <row r="1432" spans="11:11">
      <c r="K1432" s="39"/>
    </row>
    <row r="1433" spans="11:11">
      <c r="K1433" s="39"/>
    </row>
    <row r="1434" spans="11:11">
      <c r="K1434" s="39"/>
    </row>
    <row r="1435" spans="11:11">
      <c r="K1435" s="39"/>
    </row>
    <row r="1436" spans="11:11">
      <c r="K1436" s="39"/>
    </row>
    <row r="1437" spans="11:11">
      <c r="K1437" s="39"/>
    </row>
    <row r="1438" spans="11:11">
      <c r="K1438" s="39"/>
    </row>
    <row r="1439" spans="11:11">
      <c r="K1439" s="39"/>
    </row>
    <row r="1440" spans="11:11">
      <c r="K1440" s="39"/>
    </row>
    <row r="1441" spans="11:11">
      <c r="K1441" s="39"/>
    </row>
    <row r="1442" spans="11:11">
      <c r="K1442" s="39"/>
    </row>
    <row r="1443" spans="11:11">
      <c r="K1443" s="39"/>
    </row>
    <row r="1444" spans="11:11">
      <c r="K1444" s="39"/>
    </row>
    <row r="1445" spans="11:11">
      <c r="K1445" s="39"/>
    </row>
    <row r="1446" spans="11:11">
      <c r="K1446" s="39"/>
    </row>
    <row r="1447" spans="11:11">
      <c r="K1447" s="39"/>
    </row>
    <row r="1448" spans="11:11">
      <c r="K1448" s="39"/>
    </row>
    <row r="1449" spans="11:11">
      <c r="K1449" s="39"/>
    </row>
    <row r="1450" spans="11:11">
      <c r="K1450" s="39"/>
    </row>
    <row r="1451" spans="11:11">
      <c r="K1451" s="39"/>
    </row>
    <row r="1452" spans="11:11">
      <c r="K1452" s="39"/>
    </row>
    <row r="1453" spans="11:11">
      <c r="K1453" s="39"/>
    </row>
    <row r="1454" spans="11:11">
      <c r="K1454" s="39"/>
    </row>
    <row r="1455" spans="11:11">
      <c r="K1455" s="39"/>
    </row>
    <row r="1456" spans="11:11">
      <c r="K1456" s="39"/>
    </row>
    <row r="1457" spans="11:11">
      <c r="K1457" s="39"/>
    </row>
    <row r="1458" spans="11:11">
      <c r="K1458" s="39"/>
    </row>
    <row r="1459" spans="11:11">
      <c r="K1459" s="39"/>
    </row>
    <row r="1460" spans="11:11">
      <c r="K1460" s="39"/>
    </row>
    <row r="1461" spans="11:11">
      <c r="K1461" s="39"/>
    </row>
    <row r="1462" spans="11:11">
      <c r="K1462" s="39"/>
    </row>
    <row r="1463" spans="11:11">
      <c r="K1463" s="39"/>
    </row>
    <row r="1464" spans="11:11">
      <c r="K1464" s="39"/>
    </row>
    <row r="1465" spans="11:11">
      <c r="K1465" s="39"/>
    </row>
    <row r="1466" spans="11:11">
      <c r="K1466" s="39"/>
    </row>
    <row r="1467" spans="11:11">
      <c r="K1467" s="39"/>
    </row>
    <row r="1468" spans="11:11">
      <c r="K1468" s="39"/>
    </row>
    <row r="1469" spans="11:11">
      <c r="K1469" s="39"/>
    </row>
    <row r="1470" spans="11:11">
      <c r="K1470" s="39"/>
    </row>
    <row r="1471" spans="11:11">
      <c r="K1471" s="39"/>
    </row>
    <row r="1472" spans="11:11">
      <c r="K1472" s="39"/>
    </row>
    <row r="1473" spans="11:11">
      <c r="K1473" s="39"/>
    </row>
    <row r="1474" spans="11:11">
      <c r="K1474" s="39"/>
    </row>
    <row r="1475" spans="11:11">
      <c r="K1475" s="39"/>
    </row>
    <row r="1476" spans="11:11">
      <c r="K1476" s="39"/>
    </row>
    <row r="1477" spans="11:11">
      <c r="K1477" s="39"/>
    </row>
    <row r="1478" spans="11:11">
      <c r="K1478" s="39"/>
    </row>
    <row r="1479" spans="11:11">
      <c r="K1479" s="39"/>
    </row>
    <row r="1480" spans="11:11">
      <c r="K1480" s="39"/>
    </row>
    <row r="1481" spans="11:11">
      <c r="K1481" s="39"/>
    </row>
    <row r="1482" spans="11:11">
      <c r="K1482" s="39"/>
    </row>
    <row r="1483" spans="11:11">
      <c r="K1483" s="39"/>
    </row>
    <row r="1484" spans="11:11">
      <c r="K1484" s="39"/>
    </row>
    <row r="1485" spans="11:11">
      <c r="K1485" s="39"/>
    </row>
    <row r="1486" spans="11:11">
      <c r="K1486" s="39"/>
    </row>
    <row r="1487" spans="11:11">
      <c r="K1487" s="39"/>
    </row>
    <row r="1488" spans="11:11">
      <c r="K1488" s="39"/>
    </row>
    <row r="1489" spans="11:11">
      <c r="K1489" s="39"/>
    </row>
    <row r="1490" spans="11:11">
      <c r="K1490" s="39"/>
    </row>
    <row r="1491" spans="11:11">
      <c r="K1491" s="39"/>
    </row>
    <row r="1492" spans="11:11">
      <c r="K1492" s="39"/>
    </row>
    <row r="1493" spans="11:11">
      <c r="K1493" s="39"/>
    </row>
    <row r="1494" spans="11:11">
      <c r="K1494" s="39"/>
    </row>
    <row r="1495" spans="11:11">
      <c r="K1495" s="39"/>
    </row>
    <row r="1496" spans="11:11">
      <c r="K1496" s="39"/>
    </row>
    <row r="1497" spans="11:11">
      <c r="K1497" s="39"/>
    </row>
    <row r="1498" spans="11:11">
      <c r="K1498" s="39"/>
    </row>
    <row r="1499" spans="11:11">
      <c r="K1499" s="39"/>
    </row>
    <row r="1500" spans="11:11">
      <c r="K1500" s="39"/>
    </row>
    <row r="1501" spans="11:11">
      <c r="K1501" s="39"/>
    </row>
    <row r="1502" spans="11:11">
      <c r="K1502" s="39"/>
    </row>
    <row r="1503" spans="11:11">
      <c r="K1503" s="39"/>
    </row>
    <row r="1504" spans="11:11">
      <c r="K1504" s="39"/>
    </row>
    <row r="1505" spans="11:11">
      <c r="K1505" s="39"/>
    </row>
    <row r="1506" spans="11:11">
      <c r="K1506" s="39"/>
    </row>
    <row r="1507" spans="11:11">
      <c r="K1507" s="39"/>
    </row>
    <row r="1508" spans="11:11">
      <c r="K1508" s="39"/>
    </row>
    <row r="1509" spans="11:11">
      <c r="K1509" s="39"/>
    </row>
    <row r="1510" spans="11:11">
      <c r="K1510" s="39"/>
    </row>
    <row r="1511" spans="11:11">
      <c r="K1511" s="39"/>
    </row>
    <row r="1512" spans="11:11">
      <c r="K1512" s="39"/>
    </row>
    <row r="1513" spans="11:11">
      <c r="K1513" s="39"/>
    </row>
    <row r="1514" spans="11:11">
      <c r="K1514" s="39"/>
    </row>
    <row r="1515" spans="11:11">
      <c r="K1515" s="39"/>
    </row>
    <row r="1516" spans="11:11">
      <c r="K1516" s="39"/>
    </row>
    <row r="1517" spans="11:11">
      <c r="K1517" s="39"/>
    </row>
    <row r="1518" spans="11:11">
      <c r="K1518" s="39"/>
    </row>
    <row r="1519" spans="11:11">
      <c r="K1519" s="39"/>
    </row>
    <row r="1520" spans="11:11">
      <c r="K1520" s="39"/>
    </row>
    <row r="1521" spans="11:11">
      <c r="K1521" s="39"/>
    </row>
    <row r="1522" spans="11:11">
      <c r="K1522" s="39"/>
    </row>
    <row r="1523" spans="11:11">
      <c r="K1523" s="39"/>
    </row>
    <row r="1524" spans="11:11">
      <c r="K1524" s="39"/>
    </row>
    <row r="1525" spans="11:11">
      <c r="K1525" s="39"/>
    </row>
    <row r="1526" spans="11:11">
      <c r="K1526" s="39"/>
    </row>
    <row r="1527" spans="11:11">
      <c r="K1527" s="39"/>
    </row>
    <row r="1528" spans="11:11">
      <c r="K1528" s="39"/>
    </row>
    <row r="1529" spans="11:11">
      <c r="K1529" s="39"/>
    </row>
    <row r="1530" spans="11:11">
      <c r="K1530" s="39"/>
    </row>
    <row r="1531" spans="11:11">
      <c r="K1531" s="39"/>
    </row>
    <row r="1532" spans="11:11">
      <c r="K1532" s="39"/>
    </row>
    <row r="1533" spans="11:11">
      <c r="K1533" s="39"/>
    </row>
    <row r="1534" spans="11:11">
      <c r="K1534" s="39"/>
    </row>
    <row r="1535" spans="11:11">
      <c r="K1535" s="39"/>
    </row>
    <row r="1536" spans="11:11">
      <c r="K1536" s="39"/>
    </row>
    <row r="1537" spans="11:11">
      <c r="K1537" s="39"/>
    </row>
    <row r="1538" spans="11:11">
      <c r="K1538" s="39"/>
    </row>
    <row r="1539" spans="11:11">
      <c r="K1539" s="39"/>
    </row>
    <row r="1540" spans="11:11">
      <c r="K1540" s="39"/>
    </row>
    <row r="1541" spans="11:11">
      <c r="K1541" s="39"/>
    </row>
    <row r="1542" spans="11:11">
      <c r="K1542" s="39"/>
    </row>
    <row r="1543" spans="11:11">
      <c r="K1543" s="39"/>
    </row>
    <row r="1544" spans="11:11">
      <c r="K1544" s="39"/>
    </row>
    <row r="1545" spans="11:11">
      <c r="K1545" s="39"/>
    </row>
    <row r="1546" spans="11:11">
      <c r="K1546" s="39"/>
    </row>
    <row r="1547" spans="11:11">
      <c r="K1547" s="39"/>
    </row>
    <row r="1548" spans="11:11">
      <c r="K1548" s="39"/>
    </row>
    <row r="1549" spans="11:11">
      <c r="K1549" s="39"/>
    </row>
    <row r="1550" spans="11:11">
      <c r="K1550" s="39"/>
    </row>
    <row r="1551" spans="11:11">
      <c r="K1551" s="39"/>
    </row>
    <row r="1552" spans="11:11">
      <c r="K1552" s="39"/>
    </row>
    <row r="1553" spans="11:11">
      <c r="K1553" s="39"/>
    </row>
    <row r="1554" spans="11:11">
      <c r="K1554" s="39"/>
    </row>
    <row r="1555" spans="11:11">
      <c r="K1555" s="39"/>
    </row>
    <row r="1556" spans="11:11">
      <c r="K1556" s="39"/>
    </row>
    <row r="1557" spans="11:11">
      <c r="K1557" s="39"/>
    </row>
    <row r="1558" spans="11:11">
      <c r="K1558" s="39"/>
    </row>
    <row r="1559" spans="11:11">
      <c r="K1559" s="39"/>
    </row>
    <row r="1560" spans="11:11">
      <c r="K1560" s="39"/>
    </row>
    <row r="1561" spans="11:11">
      <c r="K1561" s="39"/>
    </row>
    <row r="1562" spans="11:11">
      <c r="K1562" s="39"/>
    </row>
    <row r="1563" spans="11:11">
      <c r="K1563" s="39"/>
    </row>
    <row r="1564" spans="11:11">
      <c r="K1564" s="39"/>
    </row>
    <row r="1565" spans="11:11">
      <c r="K1565" s="39"/>
    </row>
    <row r="1566" spans="11:11">
      <c r="K1566" s="39"/>
    </row>
    <row r="1567" spans="11:11">
      <c r="K1567" s="39"/>
    </row>
    <row r="1568" spans="11:11">
      <c r="K1568" s="39"/>
    </row>
    <row r="1569" spans="11:11">
      <c r="K1569" s="39"/>
    </row>
    <row r="1570" spans="11:11">
      <c r="K1570" s="39"/>
    </row>
    <row r="1571" spans="11:11">
      <c r="K1571" s="39"/>
    </row>
    <row r="1572" spans="11:11">
      <c r="K1572" s="39"/>
    </row>
    <row r="1573" spans="11:11">
      <c r="K1573" s="39"/>
    </row>
    <row r="1574" spans="11:11">
      <c r="K1574" s="39"/>
    </row>
    <row r="1575" spans="11:11">
      <c r="K1575" s="39"/>
    </row>
    <row r="1576" spans="11:11">
      <c r="K1576" s="39"/>
    </row>
    <row r="1577" spans="11:11">
      <c r="K1577" s="39"/>
    </row>
    <row r="1578" spans="11:11">
      <c r="K1578" s="39"/>
    </row>
    <row r="1579" spans="11:11">
      <c r="K1579" s="39"/>
    </row>
    <row r="1580" spans="11:11">
      <c r="K1580" s="39"/>
    </row>
    <row r="1581" spans="11:11">
      <c r="K1581" s="39"/>
    </row>
    <row r="1582" spans="11:11">
      <c r="K1582" s="39"/>
    </row>
    <row r="1583" spans="11:11">
      <c r="K1583" s="39"/>
    </row>
    <row r="1584" spans="11:11">
      <c r="K1584" s="39"/>
    </row>
    <row r="1585" spans="11:11">
      <c r="K1585" s="39"/>
    </row>
    <row r="1586" spans="11:11">
      <c r="K1586" s="39"/>
    </row>
    <row r="1587" spans="11:11">
      <c r="K1587" s="39"/>
    </row>
    <row r="1588" spans="11:11">
      <c r="K1588" s="39"/>
    </row>
    <row r="1589" spans="11:11">
      <c r="K1589" s="39"/>
    </row>
    <row r="1590" spans="11:11">
      <c r="K1590" s="39"/>
    </row>
    <row r="1591" spans="11:11">
      <c r="K1591" s="39"/>
    </row>
    <row r="1592" spans="11:11">
      <c r="K1592" s="39"/>
    </row>
    <row r="1593" spans="11:11">
      <c r="K1593" s="39"/>
    </row>
    <row r="1594" spans="11:11">
      <c r="K1594" s="39"/>
    </row>
    <row r="1595" spans="11:11">
      <c r="K1595" s="39"/>
    </row>
    <row r="1596" spans="11:11">
      <c r="K1596" s="39"/>
    </row>
    <row r="1597" spans="11:11">
      <c r="K1597" s="39"/>
    </row>
    <row r="1598" spans="11:11">
      <c r="K1598" s="39"/>
    </row>
    <row r="1599" spans="11:11">
      <c r="K1599" s="39"/>
    </row>
    <row r="1600" spans="11:11">
      <c r="K1600" s="39"/>
    </row>
    <row r="1601" spans="11:11">
      <c r="K1601" s="39"/>
    </row>
    <row r="1602" spans="11:11">
      <c r="K1602" s="39"/>
    </row>
    <row r="1603" spans="11:11">
      <c r="K1603" s="39"/>
    </row>
    <row r="1604" spans="11:11">
      <c r="K1604" s="39"/>
    </row>
    <row r="1605" spans="11:11">
      <c r="K1605" s="39"/>
    </row>
    <row r="1606" spans="11:11">
      <c r="K1606" s="39"/>
    </row>
    <row r="1607" spans="11:11">
      <c r="K1607" s="39"/>
    </row>
    <row r="1608" spans="11:11">
      <c r="K1608" s="39"/>
    </row>
    <row r="1609" spans="11:11">
      <c r="K1609" s="39"/>
    </row>
    <row r="1610" spans="11:11">
      <c r="K1610" s="39"/>
    </row>
    <row r="1611" spans="11:11">
      <c r="K1611" s="39"/>
    </row>
    <row r="1612" spans="11:11">
      <c r="K1612" s="39"/>
    </row>
    <row r="1613" spans="11:11">
      <c r="K1613" s="39"/>
    </row>
    <row r="1614" spans="11:11">
      <c r="K1614" s="39"/>
    </row>
    <row r="1615" spans="11:11">
      <c r="K1615" s="39"/>
    </row>
    <row r="1616" spans="11:11">
      <c r="K1616" s="39"/>
    </row>
    <row r="1617" spans="11:11">
      <c r="K1617" s="39"/>
    </row>
    <row r="1618" spans="11:11">
      <c r="K1618" s="39"/>
    </row>
    <row r="1619" spans="11:11">
      <c r="K1619" s="39"/>
    </row>
    <row r="1620" spans="11:11">
      <c r="K1620" s="39"/>
    </row>
    <row r="1621" spans="11:11">
      <c r="K1621" s="39"/>
    </row>
    <row r="1622" spans="11:11">
      <c r="K1622" s="39"/>
    </row>
    <row r="1623" spans="11:11">
      <c r="K1623" s="39"/>
    </row>
    <row r="1624" spans="11:11">
      <c r="K1624" s="39"/>
    </row>
    <row r="1625" spans="11:11">
      <c r="K1625" s="39"/>
    </row>
    <row r="1626" spans="11:11">
      <c r="K1626" s="39"/>
    </row>
    <row r="1627" spans="11:11">
      <c r="K1627" s="39"/>
    </row>
    <row r="1628" spans="11:11">
      <c r="K1628" s="39"/>
    </row>
    <row r="1629" spans="11:11">
      <c r="K1629" s="39"/>
    </row>
    <row r="1630" spans="11:11">
      <c r="K1630" s="39"/>
    </row>
    <row r="1631" spans="11:11">
      <c r="K1631" s="39"/>
    </row>
    <row r="1632" spans="11:11">
      <c r="K1632" s="39"/>
    </row>
    <row r="1633" spans="11:11">
      <c r="K1633" s="39"/>
    </row>
    <row r="1634" spans="11:11">
      <c r="K1634" s="39"/>
    </row>
    <row r="1635" spans="11:11">
      <c r="K1635" s="39"/>
    </row>
    <row r="1636" spans="11:11">
      <c r="K1636" s="39"/>
    </row>
    <row r="1637" spans="11:11">
      <c r="K1637" s="39"/>
    </row>
    <row r="1638" spans="11:11">
      <c r="K1638" s="39"/>
    </row>
    <row r="1639" spans="11:11">
      <c r="K1639" s="39"/>
    </row>
    <row r="1640" spans="11:11">
      <c r="K1640" s="39"/>
    </row>
    <row r="1641" spans="11:11">
      <c r="K1641" s="39"/>
    </row>
    <row r="1642" spans="11:11">
      <c r="K1642" s="39"/>
    </row>
    <row r="1643" spans="11:11">
      <c r="K1643" s="39"/>
    </row>
    <row r="1644" spans="11:11">
      <c r="K1644" s="39"/>
    </row>
    <row r="1645" spans="11:11">
      <c r="K1645" s="39"/>
    </row>
    <row r="1646" spans="11:11">
      <c r="K1646" s="39"/>
    </row>
    <row r="1647" spans="11:11">
      <c r="K1647" s="39"/>
    </row>
    <row r="1648" spans="11:11">
      <c r="K1648" s="39"/>
    </row>
    <row r="1649" spans="11:11">
      <c r="K1649" s="39"/>
    </row>
    <row r="1650" spans="11:11">
      <c r="K1650" s="39"/>
    </row>
    <row r="1651" spans="11:11">
      <c r="K1651" s="39"/>
    </row>
    <row r="1652" spans="11:11">
      <c r="K1652" s="39"/>
    </row>
    <row r="1653" spans="11:11">
      <c r="K1653" s="39"/>
    </row>
    <row r="1654" spans="11:11">
      <c r="K1654" s="39"/>
    </row>
    <row r="1655" spans="11:11">
      <c r="K1655" s="39"/>
    </row>
    <row r="1656" spans="11:11">
      <c r="K1656" s="39"/>
    </row>
    <row r="1657" spans="11:11">
      <c r="K1657" s="39"/>
    </row>
    <row r="1658" spans="11:11">
      <c r="K1658" s="39"/>
    </row>
    <row r="1659" spans="11:11">
      <c r="K1659" s="39"/>
    </row>
    <row r="1660" spans="11:11">
      <c r="K1660" s="39"/>
    </row>
    <row r="1661" spans="11:11">
      <c r="K1661" s="39"/>
    </row>
    <row r="1662" spans="11:11">
      <c r="K1662" s="39"/>
    </row>
    <row r="1663" spans="11:11">
      <c r="K1663" s="39"/>
    </row>
    <row r="1664" spans="11:11">
      <c r="K1664" s="39"/>
    </row>
    <row r="1665" spans="11:11">
      <c r="K1665" s="39"/>
    </row>
    <row r="1666" spans="11:11">
      <c r="K1666" s="39"/>
    </row>
    <row r="1667" spans="11:11">
      <c r="K1667" s="39"/>
    </row>
    <row r="1668" spans="11:11">
      <c r="K1668" s="39"/>
    </row>
    <row r="1669" spans="11:11">
      <c r="K1669" s="39"/>
    </row>
    <row r="1670" spans="11:11">
      <c r="K1670" s="39"/>
    </row>
    <row r="1671" spans="11:11">
      <c r="K1671" s="39"/>
    </row>
    <row r="1672" spans="11:11">
      <c r="K1672" s="39"/>
    </row>
    <row r="1673" spans="11:11">
      <c r="K1673" s="39"/>
    </row>
    <row r="1674" spans="11:11">
      <c r="K1674" s="39"/>
    </row>
    <row r="1675" spans="11:11">
      <c r="K1675" s="39"/>
    </row>
    <row r="1676" spans="11:11">
      <c r="K1676" s="39"/>
    </row>
    <row r="1677" spans="11:11">
      <c r="K1677" s="39"/>
    </row>
    <row r="1678" spans="11:11">
      <c r="K1678" s="39"/>
    </row>
    <row r="1679" spans="11:11">
      <c r="K1679" s="39"/>
    </row>
    <row r="1680" spans="11:11">
      <c r="K1680" s="39"/>
    </row>
    <row r="1681" spans="11:11">
      <c r="K1681" s="39"/>
    </row>
    <row r="1682" spans="11:11">
      <c r="K1682" s="39"/>
    </row>
    <row r="1683" spans="11:11">
      <c r="K1683" s="39"/>
    </row>
    <row r="1684" spans="11:11">
      <c r="K1684" s="39"/>
    </row>
    <row r="1685" spans="11:11">
      <c r="K1685" s="39"/>
    </row>
    <row r="1686" spans="11:11">
      <c r="K1686" s="39"/>
    </row>
    <row r="1687" spans="11:11">
      <c r="K1687" s="39"/>
    </row>
    <row r="1688" spans="11:11">
      <c r="K1688" s="39"/>
    </row>
    <row r="1689" spans="11:11">
      <c r="K1689" s="39"/>
    </row>
    <row r="1690" spans="11:11">
      <c r="K1690" s="39"/>
    </row>
    <row r="1691" spans="11:11">
      <c r="K1691" s="39"/>
    </row>
    <row r="1692" spans="11:11">
      <c r="K1692" s="39"/>
    </row>
    <row r="1693" spans="11:11">
      <c r="K1693" s="39"/>
    </row>
    <row r="1694" spans="11:11">
      <c r="K1694" s="39"/>
    </row>
    <row r="1695" spans="11:11">
      <c r="K1695" s="39"/>
    </row>
    <row r="1696" spans="11:11">
      <c r="K1696" s="39"/>
    </row>
    <row r="1697" spans="11:11">
      <c r="K1697" s="39"/>
    </row>
    <row r="1698" spans="11:11">
      <c r="K1698" s="39"/>
    </row>
    <row r="1699" spans="11:11">
      <c r="K1699" s="39"/>
    </row>
    <row r="1700" spans="11:11">
      <c r="K1700" s="39"/>
    </row>
    <row r="1701" spans="11:11">
      <c r="K1701" s="39"/>
    </row>
    <row r="1702" spans="11:11">
      <c r="K1702" s="39"/>
    </row>
    <row r="1703" spans="11:11">
      <c r="K1703" s="39"/>
    </row>
    <row r="1704" spans="11:11">
      <c r="K1704" s="39"/>
    </row>
    <row r="1705" spans="11:11">
      <c r="K1705" s="39"/>
    </row>
    <row r="1706" spans="11:11">
      <c r="K1706" s="39"/>
    </row>
    <row r="1707" spans="11:11">
      <c r="K1707" s="39"/>
    </row>
    <row r="1708" spans="11:11">
      <c r="K1708" s="39"/>
    </row>
    <row r="1709" spans="11:11">
      <c r="K1709" s="39"/>
    </row>
    <row r="1710" spans="11:11">
      <c r="K1710" s="39"/>
    </row>
    <row r="1711" spans="11:11">
      <c r="K1711" s="39"/>
    </row>
    <row r="1712" spans="11:11">
      <c r="K1712" s="39"/>
    </row>
    <row r="1713" spans="11:11">
      <c r="K1713" s="39"/>
    </row>
    <row r="1714" spans="11:11">
      <c r="K1714" s="39"/>
    </row>
    <row r="1715" spans="11:11">
      <c r="K1715" s="39"/>
    </row>
    <row r="1716" spans="11:11">
      <c r="K1716" s="39"/>
    </row>
    <row r="1717" spans="11:11">
      <c r="K1717" s="39"/>
    </row>
    <row r="1718" spans="11:11">
      <c r="K1718" s="39"/>
    </row>
    <row r="1719" spans="11:11">
      <c r="K1719" s="39"/>
    </row>
    <row r="1720" spans="11:11">
      <c r="K1720" s="39"/>
    </row>
    <row r="1721" spans="11:11">
      <c r="K1721" s="39"/>
    </row>
    <row r="1722" spans="11:11">
      <c r="K1722" s="39"/>
    </row>
    <row r="1723" spans="11:11">
      <c r="K1723" s="39"/>
    </row>
    <row r="1724" spans="11:11">
      <c r="K1724" s="39"/>
    </row>
    <row r="1725" spans="11:11">
      <c r="K1725" s="39"/>
    </row>
    <row r="1726" spans="11:11">
      <c r="K1726" s="39"/>
    </row>
    <row r="1727" spans="11:11">
      <c r="K1727" s="39"/>
    </row>
    <row r="1728" spans="11:11">
      <c r="K1728" s="39"/>
    </row>
    <row r="1729" spans="11:11">
      <c r="K1729" s="39"/>
    </row>
    <row r="1730" spans="11:11">
      <c r="K1730" s="39"/>
    </row>
    <row r="1731" spans="11:11">
      <c r="K1731" s="39"/>
    </row>
    <row r="1732" spans="11:11">
      <c r="K1732" s="39"/>
    </row>
    <row r="1733" spans="11:11">
      <c r="K1733" s="39"/>
    </row>
    <row r="1734" spans="11:11">
      <c r="K1734" s="39"/>
    </row>
    <row r="1735" spans="11:11">
      <c r="K1735" s="39"/>
    </row>
    <row r="1736" spans="11:11">
      <c r="K1736" s="39"/>
    </row>
    <row r="1737" spans="11:11">
      <c r="K1737" s="39"/>
    </row>
    <row r="1738" spans="11:11">
      <c r="K1738" s="39"/>
    </row>
    <row r="1739" spans="11:11">
      <c r="K1739" s="39"/>
    </row>
    <row r="1740" spans="11:11">
      <c r="K1740" s="39"/>
    </row>
    <row r="1741" spans="11:11">
      <c r="K1741" s="39"/>
    </row>
    <row r="1742" spans="11:11">
      <c r="K1742" s="39"/>
    </row>
    <row r="1743" spans="11:11">
      <c r="K1743" s="39"/>
    </row>
    <row r="1744" spans="11:11">
      <c r="K1744" s="39"/>
    </row>
    <row r="1745" spans="11:11">
      <c r="K1745" s="39"/>
    </row>
    <row r="1746" spans="11:11">
      <c r="K1746" s="39"/>
    </row>
    <row r="1747" spans="11:11">
      <c r="K1747" s="39"/>
    </row>
    <row r="1748" spans="11:11">
      <c r="K1748" s="39"/>
    </row>
    <row r="1749" spans="11:11">
      <c r="K1749" s="39"/>
    </row>
    <row r="1750" spans="11:11">
      <c r="K1750" s="39"/>
    </row>
    <row r="1751" spans="11:11">
      <c r="K1751" s="39"/>
    </row>
    <row r="1752" spans="11:11">
      <c r="K1752" s="39"/>
    </row>
    <row r="1753" spans="11:11">
      <c r="K1753" s="39"/>
    </row>
    <row r="1754" spans="11:11">
      <c r="K1754" s="39"/>
    </row>
    <row r="1755" spans="11:11">
      <c r="K1755" s="39"/>
    </row>
    <row r="1756" spans="11:11">
      <c r="K1756" s="39"/>
    </row>
    <row r="1757" spans="11:11">
      <c r="K1757" s="39"/>
    </row>
    <row r="1758" spans="11:11">
      <c r="K1758" s="39"/>
    </row>
    <row r="1759" spans="11:11">
      <c r="K1759" s="39"/>
    </row>
    <row r="1760" spans="11:11">
      <c r="K1760" s="39"/>
    </row>
    <row r="1761" spans="11:11">
      <c r="K1761" s="39"/>
    </row>
    <row r="1762" spans="11:11">
      <c r="K1762" s="39"/>
    </row>
    <row r="1763" spans="11:11">
      <c r="K1763" s="39"/>
    </row>
    <row r="1764" spans="11:11">
      <c r="K1764" s="39"/>
    </row>
    <row r="1765" spans="11:11">
      <c r="K1765" s="39"/>
    </row>
    <row r="1766" spans="11:11">
      <c r="K1766" s="39"/>
    </row>
    <row r="1767" spans="11:11">
      <c r="K1767" s="39"/>
    </row>
    <row r="1768" spans="11:11">
      <c r="K1768" s="39"/>
    </row>
    <row r="1769" spans="11:11">
      <c r="K1769" s="39"/>
    </row>
    <row r="1770" spans="11:11">
      <c r="K1770" s="39"/>
    </row>
    <row r="1771" spans="11:11">
      <c r="K1771" s="39"/>
    </row>
    <row r="1772" spans="11:11">
      <c r="K1772" s="39"/>
    </row>
    <row r="1773" spans="11:11">
      <c r="K1773" s="39"/>
    </row>
    <row r="1774" spans="11:11">
      <c r="K1774" s="39"/>
    </row>
    <row r="1775" spans="11:11">
      <c r="K1775" s="39"/>
    </row>
    <row r="1776" spans="11:11">
      <c r="K1776" s="39"/>
    </row>
    <row r="1777" spans="11:11">
      <c r="K1777" s="39"/>
    </row>
    <row r="1778" spans="11:11">
      <c r="K1778" s="39"/>
    </row>
    <row r="1779" spans="11:11">
      <c r="K1779" s="39"/>
    </row>
    <row r="1780" spans="11:11">
      <c r="K1780" s="39"/>
    </row>
    <row r="1781" spans="11:11">
      <c r="K1781" s="39"/>
    </row>
    <row r="1782" spans="11:11">
      <c r="K1782" s="39"/>
    </row>
    <row r="1783" spans="11:11">
      <c r="K1783" s="39"/>
    </row>
    <row r="1784" spans="11:11">
      <c r="K1784" s="39"/>
    </row>
    <row r="1785" spans="11:11">
      <c r="K1785" s="39"/>
    </row>
    <row r="1786" spans="11:11">
      <c r="K1786" s="39"/>
    </row>
    <row r="1787" spans="11:11">
      <c r="K1787" s="39"/>
    </row>
    <row r="1788" spans="11:11">
      <c r="K1788" s="39"/>
    </row>
    <row r="1789" spans="11:11">
      <c r="K1789" s="39"/>
    </row>
    <row r="1790" spans="11:11">
      <c r="K1790" s="39"/>
    </row>
    <row r="1791" spans="11:11">
      <c r="K1791" s="39"/>
    </row>
    <row r="1792" spans="11:11">
      <c r="K1792" s="39"/>
    </row>
    <row r="1793" spans="11:11">
      <c r="K1793" s="39"/>
    </row>
    <row r="1794" spans="11:11">
      <c r="K1794" s="39"/>
    </row>
    <row r="1795" spans="11:11">
      <c r="K1795" s="39"/>
    </row>
    <row r="1796" spans="11:11">
      <c r="K1796" s="39"/>
    </row>
    <row r="1797" spans="11:11">
      <c r="K1797" s="39"/>
    </row>
    <row r="1798" spans="11:11">
      <c r="K1798" s="39"/>
    </row>
    <row r="1799" spans="11:11">
      <c r="K1799" s="39"/>
    </row>
    <row r="1800" spans="11:11">
      <c r="K1800" s="39"/>
    </row>
    <row r="1801" spans="11:11">
      <c r="K1801" s="39"/>
    </row>
    <row r="1802" spans="11:11">
      <c r="K1802" s="39"/>
    </row>
    <row r="1803" spans="11:11">
      <c r="K1803" s="39"/>
    </row>
    <row r="1804" spans="11:11">
      <c r="K1804" s="39"/>
    </row>
    <row r="1805" spans="11:11">
      <c r="K1805" s="39"/>
    </row>
    <row r="1806" spans="11:11">
      <c r="K1806" s="39"/>
    </row>
    <row r="1807" spans="11:11">
      <c r="K1807" s="39"/>
    </row>
    <row r="1808" spans="11:11">
      <c r="K1808" s="39"/>
    </row>
    <row r="1809" spans="11:11">
      <c r="K1809" s="39"/>
    </row>
    <row r="1810" spans="11:11">
      <c r="K1810" s="39"/>
    </row>
    <row r="1811" spans="11:11">
      <c r="K1811" s="39"/>
    </row>
    <row r="1812" spans="11:11">
      <c r="K1812" s="39"/>
    </row>
    <row r="1813" spans="11:11">
      <c r="K1813" s="39"/>
    </row>
    <row r="1814" spans="11:11">
      <c r="K1814" s="39"/>
    </row>
    <row r="1815" spans="11:11">
      <c r="K1815" s="39"/>
    </row>
    <row r="1816" spans="11:11">
      <c r="K1816" s="39"/>
    </row>
    <row r="1817" spans="11:11">
      <c r="K1817" s="39"/>
    </row>
    <row r="1818" spans="11:11">
      <c r="K1818" s="39"/>
    </row>
    <row r="1819" spans="11:11">
      <c r="K1819" s="39"/>
    </row>
    <row r="1820" spans="11:11">
      <c r="K1820" s="39"/>
    </row>
    <row r="1821" spans="11:11">
      <c r="K1821" s="39"/>
    </row>
    <row r="1822" spans="11:11">
      <c r="K1822" s="39"/>
    </row>
    <row r="1823" spans="11:11">
      <c r="K1823" s="39"/>
    </row>
    <row r="1824" spans="11:11">
      <c r="K1824" s="39"/>
    </row>
    <row r="1825" spans="11:11">
      <c r="K1825" s="39"/>
    </row>
    <row r="1826" spans="11:11">
      <c r="K1826" s="39"/>
    </row>
    <row r="1827" spans="11:11">
      <c r="K1827" s="39"/>
    </row>
    <row r="1828" spans="11:11">
      <c r="K1828" s="39"/>
    </row>
    <row r="1829" spans="11:11">
      <c r="K1829" s="39"/>
    </row>
    <row r="1830" spans="11:11">
      <c r="K1830" s="39"/>
    </row>
    <row r="1831" spans="11:11">
      <c r="K1831" s="39"/>
    </row>
    <row r="1832" spans="11:11">
      <c r="K1832" s="39"/>
    </row>
    <row r="1833" spans="11:11">
      <c r="K1833" s="39"/>
    </row>
    <row r="1834" spans="11:11">
      <c r="K1834" s="39"/>
    </row>
    <row r="1835" spans="11:11">
      <c r="K1835" s="39"/>
    </row>
    <row r="1836" spans="11:11">
      <c r="K1836" s="39"/>
    </row>
    <row r="1837" spans="11:11">
      <c r="K1837" s="39"/>
    </row>
    <row r="1838" spans="11:11">
      <c r="K1838" s="39"/>
    </row>
    <row r="1839" spans="11:11">
      <c r="K1839" s="39"/>
    </row>
    <row r="1840" spans="11:11">
      <c r="K1840" s="39"/>
    </row>
    <row r="1841" spans="11:11">
      <c r="K1841" s="39"/>
    </row>
    <row r="1842" spans="11:11">
      <c r="K1842" s="39"/>
    </row>
    <row r="1843" spans="11:11">
      <c r="K1843" s="39"/>
    </row>
    <row r="1844" spans="11:11">
      <c r="K1844" s="39"/>
    </row>
    <row r="1845" spans="11:11">
      <c r="K1845" s="39"/>
    </row>
    <row r="1846" spans="11:11">
      <c r="K1846" s="39"/>
    </row>
    <row r="1847" spans="11:11">
      <c r="K1847" s="39"/>
    </row>
    <row r="1848" spans="11:11">
      <c r="K1848" s="39"/>
    </row>
    <row r="1849" spans="11:11">
      <c r="K1849" s="39"/>
    </row>
    <row r="1850" spans="11:11">
      <c r="K1850" s="39"/>
    </row>
    <row r="1851" spans="11:11">
      <c r="K1851" s="39"/>
    </row>
    <row r="1852" spans="11:11">
      <c r="K1852" s="39"/>
    </row>
    <row r="1853" spans="11:11">
      <c r="K1853" s="39"/>
    </row>
    <row r="1854" spans="11:11">
      <c r="K1854" s="39"/>
    </row>
    <row r="1855" spans="11:11">
      <c r="K1855" s="39"/>
    </row>
    <row r="1856" spans="11:11">
      <c r="K1856" s="39"/>
    </row>
    <row r="1857" spans="11:11">
      <c r="K1857" s="39"/>
    </row>
    <row r="1858" spans="11:11">
      <c r="K1858" s="39"/>
    </row>
    <row r="1859" spans="11:11">
      <c r="K1859" s="39"/>
    </row>
    <row r="1860" spans="11:11">
      <c r="K1860" s="39"/>
    </row>
    <row r="1861" spans="11:11">
      <c r="K1861" s="39"/>
    </row>
    <row r="1862" spans="11:11">
      <c r="K1862" s="39"/>
    </row>
    <row r="1863" spans="11:11">
      <c r="K1863" s="39"/>
    </row>
    <row r="1864" spans="11:11">
      <c r="K1864" s="39"/>
    </row>
    <row r="1865" spans="11:11">
      <c r="K1865" s="39"/>
    </row>
    <row r="1866" spans="11:11">
      <c r="K1866" s="39"/>
    </row>
    <row r="1867" spans="11:11">
      <c r="K1867" s="39"/>
    </row>
    <row r="1868" spans="11:11">
      <c r="K1868" s="39"/>
    </row>
    <row r="1869" spans="11:11">
      <c r="K1869" s="39"/>
    </row>
    <row r="1870" spans="11:11">
      <c r="K1870" s="39"/>
    </row>
    <row r="1871" spans="11:11">
      <c r="K1871" s="39"/>
    </row>
    <row r="1872" spans="11:11">
      <c r="K1872" s="39"/>
    </row>
    <row r="1873" spans="11:11">
      <c r="K1873" s="39"/>
    </row>
    <row r="1874" spans="11:11">
      <c r="K1874" s="39"/>
    </row>
    <row r="1875" spans="11:11">
      <c r="K1875" s="39"/>
    </row>
    <row r="1876" spans="11:11">
      <c r="K1876" s="39"/>
    </row>
    <row r="1877" spans="11:11">
      <c r="K1877" s="39"/>
    </row>
    <row r="1878" spans="11:11">
      <c r="K1878" s="39"/>
    </row>
    <row r="1879" spans="11:11">
      <c r="K1879" s="39"/>
    </row>
    <row r="1880" spans="11:11">
      <c r="K1880" s="39"/>
    </row>
    <row r="1881" spans="11:11">
      <c r="K1881" s="39"/>
    </row>
    <row r="1882" spans="11:11">
      <c r="K1882" s="39"/>
    </row>
    <row r="1883" spans="11:11">
      <c r="K1883" s="39"/>
    </row>
    <row r="1884" spans="11:11">
      <c r="K1884" s="39"/>
    </row>
    <row r="1885" spans="11:11">
      <c r="K1885" s="39"/>
    </row>
    <row r="1886" spans="11:11">
      <c r="K1886" s="39"/>
    </row>
    <row r="1887" spans="11:11">
      <c r="K1887" s="39"/>
    </row>
    <row r="1888" spans="11:11">
      <c r="K1888" s="39"/>
    </row>
    <row r="1889" spans="11:11">
      <c r="K1889" s="39"/>
    </row>
    <row r="1890" spans="11:11">
      <c r="K1890" s="39"/>
    </row>
    <row r="1891" spans="11:11">
      <c r="K1891" s="39"/>
    </row>
    <row r="1892" spans="11:11">
      <c r="K1892" s="39"/>
    </row>
    <row r="1893" spans="11:11">
      <c r="K1893" s="39"/>
    </row>
    <row r="1894" spans="11:11">
      <c r="K1894" s="39"/>
    </row>
    <row r="1895" spans="11:11">
      <c r="K1895" s="39"/>
    </row>
    <row r="1896" spans="11:11">
      <c r="K1896" s="39"/>
    </row>
    <row r="1897" spans="11:11">
      <c r="K1897" s="39"/>
    </row>
    <row r="1898" spans="11:11">
      <c r="K1898" s="39"/>
    </row>
    <row r="1899" spans="11:11">
      <c r="K1899" s="39"/>
    </row>
    <row r="1900" spans="11:11">
      <c r="K1900" s="39"/>
    </row>
    <row r="1901" spans="11:11">
      <c r="K1901" s="39"/>
    </row>
    <row r="1902" spans="11:11">
      <c r="K1902" s="39"/>
    </row>
    <row r="1903" spans="11:11">
      <c r="K1903" s="39"/>
    </row>
    <row r="1904" spans="11:11">
      <c r="K1904" s="39"/>
    </row>
    <row r="1905" spans="11:11">
      <c r="K1905" s="39"/>
    </row>
    <row r="1906" spans="11:11">
      <c r="K1906" s="39"/>
    </row>
    <row r="1907" spans="11:11">
      <c r="K1907" s="39"/>
    </row>
    <row r="1908" spans="11:11">
      <c r="K1908" s="39"/>
    </row>
    <row r="1909" spans="11:11">
      <c r="K1909" s="39"/>
    </row>
    <row r="1910" spans="11:11">
      <c r="K1910" s="39"/>
    </row>
    <row r="1911" spans="11:11">
      <c r="K1911" s="39"/>
    </row>
    <row r="1912" spans="11:11">
      <c r="K1912" s="39"/>
    </row>
    <row r="1913" spans="11:11">
      <c r="K1913" s="39"/>
    </row>
    <row r="1914" spans="11:11">
      <c r="K1914" s="39"/>
    </row>
    <row r="1915" spans="11:11">
      <c r="K1915" s="39"/>
    </row>
    <row r="1916" spans="11:11">
      <c r="K1916" s="39"/>
    </row>
    <row r="1917" spans="11:11">
      <c r="K1917" s="39"/>
    </row>
    <row r="1918" spans="11:11">
      <c r="K1918" s="39"/>
    </row>
    <row r="1919" spans="11:11">
      <c r="K1919" s="39"/>
    </row>
    <row r="1920" spans="11:11">
      <c r="K1920" s="39"/>
    </row>
    <row r="1921" spans="11:11">
      <c r="K1921" s="39"/>
    </row>
    <row r="1922" spans="11:11">
      <c r="K1922" s="39"/>
    </row>
    <row r="1923" spans="11:11">
      <c r="K1923" s="39"/>
    </row>
    <row r="1924" spans="11:11">
      <c r="K1924" s="39"/>
    </row>
    <row r="1925" spans="11:11">
      <c r="K1925" s="39"/>
    </row>
    <row r="1926" spans="11:11">
      <c r="K1926" s="39"/>
    </row>
    <row r="1927" spans="11:11">
      <c r="K1927" s="39"/>
    </row>
    <row r="1928" spans="11:11">
      <c r="K1928" s="39"/>
    </row>
    <row r="1929" spans="11:11">
      <c r="K1929" s="39"/>
    </row>
    <row r="1930" spans="11:11">
      <c r="K1930" s="39"/>
    </row>
    <row r="1931" spans="11:11">
      <c r="K1931" s="39"/>
    </row>
    <row r="1932" spans="11:11">
      <c r="K1932" s="39"/>
    </row>
    <row r="1933" spans="11:11">
      <c r="K1933" s="39"/>
    </row>
    <row r="1934" spans="11:11">
      <c r="K1934" s="39"/>
    </row>
    <row r="1935" spans="11:11">
      <c r="K1935" s="39"/>
    </row>
    <row r="1936" spans="11:11">
      <c r="K1936" s="39"/>
    </row>
    <row r="1937" spans="11:11">
      <c r="K1937" s="39"/>
    </row>
    <row r="1938" spans="11:11">
      <c r="K1938" s="39"/>
    </row>
    <row r="1939" spans="11:11">
      <c r="K1939" s="39"/>
    </row>
    <row r="1940" spans="11:11">
      <c r="K1940" s="39"/>
    </row>
    <row r="1941" spans="11:11">
      <c r="K1941" s="39"/>
    </row>
    <row r="1942" spans="11:11">
      <c r="K1942" s="39"/>
    </row>
    <row r="1943" spans="11:11">
      <c r="K1943" s="39"/>
    </row>
    <row r="1944" spans="11:11">
      <c r="K1944" s="39"/>
    </row>
    <row r="1945" spans="11:11">
      <c r="K1945" s="39"/>
    </row>
    <row r="1946" spans="11:11">
      <c r="K1946" s="39"/>
    </row>
    <row r="1947" spans="11:11">
      <c r="K1947" s="39"/>
    </row>
    <row r="1948" spans="11:11">
      <c r="K1948" s="39"/>
    </row>
    <row r="1949" spans="11:11">
      <c r="K1949" s="39"/>
    </row>
    <row r="1950" spans="11:11">
      <c r="K1950" s="39"/>
    </row>
    <row r="1951" spans="11:11">
      <c r="K1951" s="39"/>
    </row>
    <row r="1952" spans="11:11">
      <c r="K1952" s="39"/>
    </row>
    <row r="1953" spans="11:11">
      <c r="K1953" s="39"/>
    </row>
    <row r="1954" spans="11:11">
      <c r="K1954" s="39"/>
    </row>
    <row r="1955" spans="11:11">
      <c r="K1955" s="39"/>
    </row>
    <row r="1956" spans="11:11">
      <c r="K1956" s="39"/>
    </row>
    <row r="1957" spans="11:11">
      <c r="K1957" s="39"/>
    </row>
    <row r="1958" spans="11:11">
      <c r="K1958" s="39"/>
    </row>
    <row r="1959" spans="11:11">
      <c r="K1959" s="39"/>
    </row>
    <row r="1960" spans="11:11">
      <c r="K1960" s="39"/>
    </row>
    <row r="1961" spans="11:11">
      <c r="K1961" s="39"/>
    </row>
    <row r="1962" spans="11:11">
      <c r="K1962" s="39"/>
    </row>
    <row r="1963" spans="11:11">
      <c r="K1963" s="39"/>
    </row>
    <row r="1964" spans="11:11">
      <c r="K1964" s="39"/>
    </row>
    <row r="1965" spans="11:11">
      <c r="K1965" s="39"/>
    </row>
    <row r="1966" spans="11:11">
      <c r="K1966" s="39"/>
    </row>
    <row r="1967" spans="11:11">
      <c r="K1967" s="39"/>
    </row>
    <row r="1968" spans="11:11">
      <c r="K1968" s="39"/>
    </row>
    <row r="1969" spans="11:11">
      <c r="K1969" s="39"/>
    </row>
    <row r="1970" spans="11:11">
      <c r="K1970" s="39"/>
    </row>
    <row r="1971" spans="11:11">
      <c r="K1971" s="39"/>
    </row>
    <row r="1972" spans="11:11">
      <c r="K1972" s="39"/>
    </row>
    <row r="1973" spans="11:11">
      <c r="K1973" s="39"/>
    </row>
    <row r="1974" spans="11:11">
      <c r="K1974" s="39"/>
    </row>
    <row r="1975" spans="11:11">
      <c r="K1975" s="39"/>
    </row>
    <row r="1976" spans="11:11">
      <c r="K1976" s="39"/>
    </row>
    <row r="1977" spans="11:11">
      <c r="K1977" s="39"/>
    </row>
    <row r="1978" spans="11:11">
      <c r="K1978" s="39"/>
    </row>
    <row r="1979" spans="11:11">
      <c r="K1979" s="39"/>
    </row>
    <row r="1980" spans="11:11">
      <c r="K1980" s="39"/>
    </row>
    <row r="1981" spans="11:11">
      <c r="K1981" s="39"/>
    </row>
    <row r="1982" spans="11:11">
      <c r="K1982" s="39"/>
    </row>
    <row r="1983" spans="11:11">
      <c r="K1983" s="39"/>
    </row>
    <row r="1984" spans="11:11">
      <c r="K1984" s="39"/>
    </row>
    <row r="1985" spans="11:11">
      <c r="K1985" s="39"/>
    </row>
    <row r="1986" spans="11:11">
      <c r="K1986" s="39"/>
    </row>
    <row r="1987" spans="11:11">
      <c r="K1987" s="39"/>
    </row>
    <row r="1988" spans="11:11">
      <c r="K1988" s="39"/>
    </row>
    <row r="1989" spans="11:11">
      <c r="K1989" s="39"/>
    </row>
    <row r="1990" spans="11:11">
      <c r="K1990" s="39"/>
    </row>
    <row r="1991" spans="11:11">
      <c r="K1991" s="39"/>
    </row>
    <row r="1992" spans="11:11">
      <c r="K1992" s="39"/>
    </row>
    <row r="1993" spans="11:11">
      <c r="K1993" s="39"/>
    </row>
    <row r="1994" spans="11:11">
      <c r="K1994" s="39"/>
    </row>
    <row r="1995" spans="11:11">
      <c r="K1995" s="39"/>
    </row>
    <row r="1996" spans="11:11">
      <c r="K1996" s="39"/>
    </row>
    <row r="1997" spans="11:11">
      <c r="K1997" s="39"/>
    </row>
    <row r="1998" spans="11:11">
      <c r="K1998" s="39"/>
    </row>
    <row r="1999" spans="11:11">
      <c r="K1999" s="39"/>
    </row>
    <row r="2000" spans="11:11">
      <c r="K2000" s="39"/>
    </row>
    <row r="2001" spans="11:11">
      <c r="K2001" s="39"/>
    </row>
    <row r="2002" spans="11:11">
      <c r="K2002" s="39"/>
    </row>
    <row r="2003" spans="11:11">
      <c r="K2003" s="39"/>
    </row>
    <row r="2004" spans="11:11">
      <c r="K2004" s="39"/>
    </row>
    <row r="2005" spans="11:11">
      <c r="K2005" s="39"/>
    </row>
    <row r="2006" spans="11:11">
      <c r="K2006" s="39"/>
    </row>
    <row r="2007" spans="11:11">
      <c r="K2007" s="39"/>
    </row>
    <row r="2008" spans="11:11">
      <c r="K2008" s="39"/>
    </row>
    <row r="2009" spans="11:11">
      <c r="K2009" s="39"/>
    </row>
    <row r="2010" spans="11:11">
      <c r="K2010" s="39"/>
    </row>
    <row r="2011" spans="11:11">
      <c r="K2011" s="39"/>
    </row>
    <row r="2012" spans="11:11">
      <c r="K2012" s="39"/>
    </row>
    <row r="2013" spans="11:11">
      <c r="K2013" s="39"/>
    </row>
    <row r="2014" spans="11:11">
      <c r="K2014" s="39"/>
    </row>
    <row r="2015" spans="11:11">
      <c r="K2015" s="39"/>
    </row>
    <row r="2016" spans="11:11">
      <c r="K2016" s="39"/>
    </row>
    <row r="2017" spans="11:11">
      <c r="K2017" s="39"/>
    </row>
    <row r="2018" spans="11:11">
      <c r="K2018" s="39"/>
    </row>
    <row r="2019" spans="11:11">
      <c r="K2019" s="39"/>
    </row>
    <row r="2020" spans="11:11">
      <c r="K2020" s="39"/>
    </row>
    <row r="2021" spans="11:11">
      <c r="K2021" s="39"/>
    </row>
    <row r="2022" spans="11:11">
      <c r="K2022" s="39"/>
    </row>
    <row r="2023" spans="11:11">
      <c r="K2023" s="39"/>
    </row>
    <row r="2024" spans="11:11">
      <c r="K2024" s="39"/>
    </row>
    <row r="2025" spans="11:11">
      <c r="K2025" s="39"/>
    </row>
    <row r="2026" spans="11:11">
      <c r="K2026" s="39"/>
    </row>
    <row r="2027" spans="11:11">
      <c r="K2027" s="39"/>
    </row>
  </sheetData>
  <sheetProtection algorithmName="SHA-512" hashValue="mM7nhfgSh5rcJvodY03MPoOKFt9fASVxWm53aO6ew/mGlAQUo3j/Zm6G+E7fBFBDpsgCIdG/Ro/GcAIpl6X0ng==" saltValue="1/AmC4Mzh7Gm11ec4h3Zqw==" spinCount="100000" sheet="1" objects="1" scenarios="1" selectLockedCells="1"/>
  <mergeCells count="50">
    <mergeCell ref="A33:D33"/>
    <mergeCell ref="E33:H33"/>
    <mergeCell ref="I33:K33"/>
    <mergeCell ref="A34:D34"/>
    <mergeCell ref="E34:H34"/>
    <mergeCell ref="I34:K34"/>
    <mergeCell ref="A32:K32"/>
    <mergeCell ref="C23:D23"/>
    <mergeCell ref="C24:D24"/>
    <mergeCell ref="C25:D25"/>
    <mergeCell ref="C26:D26"/>
    <mergeCell ref="C27:D27"/>
    <mergeCell ref="C28:D28"/>
    <mergeCell ref="C29:D29"/>
    <mergeCell ref="C30:D30"/>
    <mergeCell ref="B31:D31"/>
    <mergeCell ref="E31:F31"/>
    <mergeCell ref="H31:K31"/>
    <mergeCell ref="E8:E10"/>
    <mergeCell ref="F8:F10"/>
    <mergeCell ref="G8:G10"/>
    <mergeCell ref="J8:K9"/>
    <mergeCell ref="C22:D22"/>
    <mergeCell ref="C11:D11"/>
    <mergeCell ref="C12:D12"/>
    <mergeCell ref="C13:D13"/>
    <mergeCell ref="C14:D14"/>
    <mergeCell ref="C15:D15"/>
    <mergeCell ref="C16:D16"/>
    <mergeCell ref="C17:D17"/>
    <mergeCell ref="C18:D18"/>
    <mergeCell ref="C19:D19"/>
    <mergeCell ref="C20:D20"/>
    <mergeCell ref="C21:D21"/>
    <mergeCell ref="A1:K1"/>
    <mergeCell ref="M1:R15"/>
    <mergeCell ref="A2:H2"/>
    <mergeCell ref="I2:K2"/>
    <mergeCell ref="A3:H3"/>
    <mergeCell ref="I3:K3"/>
    <mergeCell ref="A4:H4"/>
    <mergeCell ref="I4:K4"/>
    <mergeCell ref="A5:H5"/>
    <mergeCell ref="I5:K5"/>
    <mergeCell ref="A6:G6"/>
    <mergeCell ref="H6:K6"/>
    <mergeCell ref="A7:G7"/>
    <mergeCell ref="J7:K7"/>
    <mergeCell ref="A8:B10"/>
    <mergeCell ref="C8:D10"/>
  </mergeCells>
  <pageMargins left="0.7" right="0.7" top="0.75" bottom="0.75" header="0.3" footer="0.3"/>
  <pageSetup scale="46" orientation="portrait" r:id="rId1"/>
  <rowBreaks count="1" manualBreakCount="1">
    <brk id="34" max="16383" man="1"/>
  </rowBreaks>
  <colBreaks count="1" manualBreakCount="1">
    <brk id="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6">
    <tabColor indexed="23"/>
    <pageSetUpPr fitToPage="1"/>
  </sheetPr>
  <dimension ref="A1:U2024"/>
  <sheetViews>
    <sheetView showGridLines="0" topLeftCell="A18" zoomScale="90" zoomScaleNormal="100" workbookViewId="0">
      <selection activeCell="B18" sqref="B18"/>
    </sheetView>
  </sheetViews>
  <sheetFormatPr defaultColWidth="9.1796875" defaultRowHeight="12.5"/>
  <cols>
    <col min="1" max="1" width="3.26953125" style="84" customWidth="1"/>
    <col min="2" max="2" width="34" style="39" customWidth="1"/>
    <col min="3" max="3" width="9.1796875" style="39"/>
    <col min="4" max="4" width="42.7265625" style="39" customWidth="1"/>
    <col min="5" max="5" width="9.453125" style="39" customWidth="1"/>
    <col min="6" max="6" width="12" style="39" bestFit="1" customWidth="1"/>
    <col min="7" max="7" width="18.1796875" style="39" bestFit="1" customWidth="1"/>
    <col min="8" max="8" width="11.453125" style="39" customWidth="1"/>
    <col min="9" max="9" width="14.453125" style="39" customWidth="1"/>
    <col min="10" max="10" width="13.26953125" style="39" customWidth="1"/>
    <col min="11" max="11" width="15.453125" style="101" customWidth="1"/>
    <col min="12" max="12" width="4.453125" style="39" customWidth="1"/>
    <col min="13" max="16384" width="9.1796875" style="39"/>
  </cols>
  <sheetData>
    <row r="1" spans="1:21" ht="32.25" customHeight="1">
      <c r="A1" s="705" t="s">
        <v>268</v>
      </c>
      <c r="B1" s="705"/>
      <c r="C1" s="705"/>
      <c r="D1" s="705"/>
      <c r="E1" s="705"/>
      <c r="F1" s="705"/>
      <c r="G1" s="705"/>
      <c r="H1" s="705"/>
      <c r="I1" s="705"/>
      <c r="J1" s="705"/>
      <c r="K1" s="705"/>
      <c r="M1" s="1369" t="s">
        <v>269</v>
      </c>
      <c r="N1" s="1370"/>
      <c r="O1" s="1370"/>
      <c r="P1" s="1370"/>
      <c r="Q1" s="1370"/>
      <c r="R1" s="1371"/>
    </row>
    <row r="2" spans="1:21" s="43" customFormat="1" ht="18" customHeight="1">
      <c r="A2" s="1323" t="s">
        <v>124</v>
      </c>
      <c r="B2" s="1324"/>
      <c r="C2" s="1324"/>
      <c r="D2" s="1324"/>
      <c r="E2" s="1324"/>
      <c r="F2" s="1324"/>
      <c r="G2" s="1324"/>
      <c r="H2" s="1325"/>
      <c r="I2" s="1256" t="s">
        <v>137</v>
      </c>
      <c r="J2" s="718"/>
      <c r="K2" s="719"/>
      <c r="M2" s="1372"/>
      <c r="N2" s="932"/>
      <c r="O2" s="932"/>
      <c r="P2" s="932"/>
      <c r="Q2" s="932"/>
      <c r="R2" s="1373"/>
    </row>
    <row r="3" spans="1:21" s="44" customFormat="1" ht="20.149999999999999" customHeight="1">
      <c r="A3" s="1194" t="str">
        <f>'1. BASIC INFO &amp; START PAGE'!$A$8</f>
        <v xml:space="preserve">TX EMTF: </v>
      </c>
      <c r="B3" s="1326"/>
      <c r="C3" s="1326"/>
      <c r="D3" s="1326"/>
      <c r="E3" s="1326"/>
      <c r="F3" s="1326"/>
      <c r="G3" s="972"/>
      <c r="H3" s="973"/>
      <c r="I3" s="1327" t="str">
        <f>'1. BASIC INFO &amp; START PAGE'!$V$8</f>
        <v>26-0002 FIFA World Cup 2026</v>
      </c>
      <c r="J3" s="937"/>
      <c r="K3" s="938"/>
      <c r="M3" s="1372"/>
      <c r="N3" s="932"/>
      <c r="O3" s="932"/>
      <c r="P3" s="932"/>
      <c r="Q3" s="932"/>
      <c r="R3" s="1373"/>
    </row>
    <row r="4" spans="1:21" s="43" customFormat="1" ht="18" customHeight="1">
      <c r="A4" s="1328" t="s">
        <v>90</v>
      </c>
      <c r="B4" s="1329"/>
      <c r="C4" s="1329"/>
      <c r="D4" s="1329"/>
      <c r="E4" s="1329"/>
      <c r="F4" s="1329"/>
      <c r="G4" s="1329"/>
      <c r="H4" s="1330"/>
      <c r="I4" s="1101" t="s">
        <v>7</v>
      </c>
      <c r="J4" s="718"/>
      <c r="K4" s="719"/>
      <c r="M4" s="1372"/>
      <c r="N4" s="932"/>
      <c r="O4" s="932"/>
      <c r="P4" s="932"/>
      <c r="Q4" s="932"/>
      <c r="R4" s="1373"/>
      <c r="U4" s="85"/>
    </row>
    <row r="5" spans="1:21" s="44" customFormat="1" ht="20.149999999999999" customHeight="1">
      <c r="A5" s="1331" t="str">
        <f>'1. BASIC INFO &amp; START PAGE'!$A$10</f>
        <v>TX EMTF Response and coordination for STAR: 00-344245</v>
      </c>
      <c r="B5" s="1332"/>
      <c r="C5" s="1332"/>
      <c r="D5" s="1332"/>
      <c r="E5" s="1332"/>
      <c r="F5" s="1332"/>
      <c r="G5" s="1333"/>
      <c r="H5" s="1334"/>
      <c r="I5" s="1335" t="str">
        <f>'1. BASIC INFO &amp; START PAGE'!$V$10</f>
        <v>Category B - Emergency Protective Measures</v>
      </c>
      <c r="J5" s="1336"/>
      <c r="K5" s="1337"/>
      <c r="M5" s="1372"/>
      <c r="N5" s="932"/>
      <c r="O5" s="932"/>
      <c r="P5" s="932"/>
      <c r="Q5" s="932"/>
      <c r="R5" s="1373"/>
    </row>
    <row r="6" spans="1:21" s="43" customFormat="1" ht="18" customHeight="1">
      <c r="A6" s="1064" t="s">
        <v>13</v>
      </c>
      <c r="B6" s="1264"/>
      <c r="C6" s="1264"/>
      <c r="D6" s="1264"/>
      <c r="E6" s="1264"/>
      <c r="F6" s="1264"/>
      <c r="G6" s="1265"/>
      <c r="H6" s="1101" t="s">
        <v>14</v>
      </c>
      <c r="I6" s="709"/>
      <c r="J6" s="709"/>
      <c r="K6" s="710"/>
      <c r="M6" s="1372"/>
      <c r="N6" s="932"/>
      <c r="O6" s="932"/>
      <c r="P6" s="932"/>
      <c r="Q6" s="932"/>
      <c r="R6" s="1373"/>
    </row>
    <row r="7" spans="1:21" s="44" customFormat="1" ht="20.149999999999999" customHeight="1">
      <c r="A7" s="1194" t="str">
        <f>'1. BASIC INFO &amp; START PAGE'!$A$14</f>
        <v>Statewide All-Hazards Response and Coordination.</v>
      </c>
      <c r="B7" s="1326"/>
      <c r="C7" s="1326"/>
      <c r="D7" s="1326"/>
      <c r="E7" s="1326"/>
      <c r="F7" s="1326"/>
      <c r="G7" s="1338"/>
      <c r="H7" s="27">
        <f>'1. BASIC INFO &amp; START PAGE'!$V$14</f>
        <v>46185</v>
      </c>
      <c r="I7" s="165" t="s">
        <v>16</v>
      </c>
      <c r="J7" s="1339">
        <f>'1. BASIC INFO &amp; START PAGE'!$AC$14</f>
        <v>46218</v>
      </c>
      <c r="K7" s="1309"/>
      <c r="M7" s="1372"/>
      <c r="N7" s="932"/>
      <c r="O7" s="932"/>
      <c r="P7" s="932"/>
      <c r="Q7" s="932"/>
      <c r="R7" s="1373"/>
    </row>
    <row r="8" spans="1:21" s="69" customFormat="1" ht="12" customHeight="1">
      <c r="A8" s="1340" t="s">
        <v>270</v>
      </c>
      <c r="B8" s="1341"/>
      <c r="C8" s="1346" t="s">
        <v>271</v>
      </c>
      <c r="D8" s="1347"/>
      <c r="E8" s="1282" t="s">
        <v>272</v>
      </c>
      <c r="F8" s="1287" t="s">
        <v>273</v>
      </c>
      <c r="G8" s="1354" t="s">
        <v>274</v>
      </c>
      <c r="H8" s="161" t="s">
        <v>20</v>
      </c>
      <c r="I8" s="157"/>
      <c r="J8" s="1346" t="s">
        <v>275</v>
      </c>
      <c r="K8" s="1280"/>
      <c r="M8" s="1372"/>
      <c r="N8" s="932"/>
      <c r="O8" s="932"/>
      <c r="P8" s="932"/>
      <c r="Q8" s="932"/>
      <c r="R8" s="1373"/>
    </row>
    <row r="9" spans="1:21" s="69" customFormat="1" ht="12" customHeight="1">
      <c r="A9" s="1342"/>
      <c r="B9" s="1343"/>
      <c r="C9" s="1348"/>
      <c r="D9" s="1349"/>
      <c r="E9" s="1352"/>
      <c r="F9" s="1352"/>
      <c r="G9" s="1354"/>
      <c r="H9" s="161" t="s">
        <v>276</v>
      </c>
      <c r="I9" s="160" t="s">
        <v>20</v>
      </c>
      <c r="J9" s="1356"/>
      <c r="K9" s="1357"/>
      <c r="M9" s="1372"/>
      <c r="N9" s="932"/>
      <c r="O9" s="932"/>
      <c r="P9" s="932"/>
      <c r="Q9" s="932"/>
      <c r="R9" s="1373"/>
    </row>
    <row r="10" spans="1:21" s="69" customFormat="1" ht="12" customHeight="1">
      <c r="A10" s="1344"/>
      <c r="B10" s="1345"/>
      <c r="C10" s="1350"/>
      <c r="D10" s="1351"/>
      <c r="E10" s="1353"/>
      <c r="F10" s="1353"/>
      <c r="G10" s="1355"/>
      <c r="H10" s="162" t="s">
        <v>277</v>
      </c>
      <c r="I10" s="61" t="s">
        <v>278</v>
      </c>
      <c r="J10" s="97" t="s">
        <v>279</v>
      </c>
      <c r="K10" s="98" t="s">
        <v>280</v>
      </c>
      <c r="M10" s="1372"/>
      <c r="N10" s="932"/>
      <c r="O10" s="932"/>
      <c r="P10" s="932"/>
      <c r="Q10" s="932"/>
      <c r="R10" s="1373"/>
    </row>
    <row r="11" spans="1:21" ht="20.25" customHeight="1">
      <c r="A11" s="535">
        <v>1</v>
      </c>
      <c r="B11" s="17"/>
      <c r="C11" s="1358"/>
      <c r="D11" s="1359"/>
      <c r="E11" s="30"/>
      <c r="F11" s="18"/>
      <c r="G11" s="447">
        <f>E11*F11</f>
        <v>0</v>
      </c>
      <c r="H11" s="19"/>
      <c r="I11" s="19"/>
      <c r="J11" s="30"/>
      <c r="K11" s="30"/>
      <c r="L11" s="48"/>
      <c r="M11" s="1372"/>
      <c r="N11" s="932"/>
      <c r="O11" s="932"/>
      <c r="P11" s="932"/>
      <c r="Q11" s="932"/>
      <c r="R11" s="1373"/>
    </row>
    <row r="12" spans="1:21" ht="20.25" customHeight="1">
      <c r="A12" s="535">
        <v>2</v>
      </c>
      <c r="B12" s="17"/>
      <c r="C12" s="1358"/>
      <c r="D12" s="1359"/>
      <c r="E12" s="30"/>
      <c r="F12" s="18"/>
      <c r="G12" s="447">
        <f t="shared" ref="G12:G30" si="0">E12*F12</f>
        <v>0</v>
      </c>
      <c r="H12" s="21"/>
      <c r="I12" s="19"/>
      <c r="J12" s="30"/>
      <c r="K12" s="30"/>
      <c r="L12" s="48"/>
      <c r="M12" s="1372"/>
      <c r="N12" s="932"/>
      <c r="O12" s="932"/>
      <c r="P12" s="932"/>
      <c r="Q12" s="932"/>
      <c r="R12" s="1373"/>
    </row>
    <row r="13" spans="1:21" ht="20.25" customHeight="1">
      <c r="A13" s="535">
        <v>3</v>
      </c>
      <c r="B13" s="17"/>
      <c r="C13" s="1358"/>
      <c r="D13" s="1359"/>
      <c r="E13" s="30"/>
      <c r="F13" s="18"/>
      <c r="G13" s="447">
        <f t="shared" si="0"/>
        <v>0</v>
      </c>
      <c r="H13" s="21"/>
      <c r="I13" s="19"/>
      <c r="J13" s="30"/>
      <c r="K13" s="30"/>
      <c r="L13" s="48"/>
      <c r="M13" s="1372"/>
      <c r="N13" s="932"/>
      <c r="O13" s="932"/>
      <c r="P13" s="932"/>
      <c r="Q13" s="932"/>
      <c r="R13" s="1373"/>
    </row>
    <row r="14" spans="1:21" ht="20.25" customHeight="1">
      <c r="A14" s="535">
        <v>4</v>
      </c>
      <c r="B14" s="20"/>
      <c r="C14" s="1358"/>
      <c r="D14" s="1359"/>
      <c r="E14" s="30"/>
      <c r="F14" s="18"/>
      <c r="G14" s="447">
        <f t="shared" si="0"/>
        <v>0</v>
      </c>
      <c r="H14" s="21"/>
      <c r="I14" s="19"/>
      <c r="J14" s="30"/>
      <c r="K14" s="30"/>
      <c r="L14" s="48"/>
      <c r="M14" s="1372"/>
      <c r="N14" s="932"/>
      <c r="O14" s="932"/>
      <c r="P14" s="932"/>
      <c r="Q14" s="932"/>
      <c r="R14" s="1373"/>
    </row>
    <row r="15" spans="1:21" ht="20.25" customHeight="1">
      <c r="A15" s="535">
        <v>5</v>
      </c>
      <c r="B15" s="20"/>
      <c r="C15" s="1358"/>
      <c r="D15" s="1359"/>
      <c r="E15" s="30"/>
      <c r="F15" s="18"/>
      <c r="G15" s="447">
        <f t="shared" si="0"/>
        <v>0</v>
      </c>
      <c r="H15" s="21"/>
      <c r="I15" s="19"/>
      <c r="J15" s="30"/>
      <c r="K15" s="30"/>
      <c r="L15" s="48"/>
      <c r="M15" s="1374"/>
      <c r="N15" s="1375"/>
      <c r="O15" s="1375"/>
      <c r="P15" s="1375"/>
      <c r="Q15" s="1375"/>
      <c r="R15" s="1376"/>
    </row>
    <row r="16" spans="1:21" ht="20.25" customHeight="1">
      <c r="A16" s="535">
        <v>6</v>
      </c>
      <c r="B16" s="20"/>
      <c r="C16" s="1358"/>
      <c r="D16" s="1359"/>
      <c r="E16" s="30"/>
      <c r="F16" s="18"/>
      <c r="G16" s="447">
        <f t="shared" si="0"/>
        <v>0</v>
      </c>
      <c r="H16" s="21"/>
      <c r="I16" s="19"/>
      <c r="J16" s="30"/>
      <c r="K16" s="30"/>
      <c r="L16" s="48"/>
      <c r="M16" s="85"/>
      <c r="N16" s="85"/>
      <c r="O16" s="85"/>
      <c r="P16" s="48"/>
      <c r="Q16" s="48"/>
      <c r="R16" s="48"/>
    </row>
    <row r="17" spans="1:19" ht="20.25" customHeight="1">
      <c r="A17" s="535">
        <v>7</v>
      </c>
      <c r="B17" s="20"/>
      <c r="C17" s="1358"/>
      <c r="D17" s="1359"/>
      <c r="E17" s="30"/>
      <c r="F17" s="18"/>
      <c r="G17" s="447">
        <f t="shared" si="0"/>
        <v>0</v>
      </c>
      <c r="H17" s="21"/>
      <c r="I17" s="19"/>
      <c r="J17" s="30"/>
      <c r="K17" s="30"/>
      <c r="L17" s="48"/>
      <c r="M17" s="801" t="s">
        <v>38</v>
      </c>
      <c r="N17" s="802"/>
      <c r="O17" s="802"/>
      <c r="P17" s="802"/>
      <c r="Q17" s="802"/>
      <c r="R17" s="802"/>
      <c r="S17" s="803"/>
    </row>
    <row r="18" spans="1:19" ht="20.25" customHeight="1">
      <c r="A18" s="535">
        <v>8</v>
      </c>
      <c r="B18" s="20"/>
      <c r="C18" s="1358"/>
      <c r="D18" s="1359"/>
      <c r="E18" s="30"/>
      <c r="F18" s="18"/>
      <c r="G18" s="447">
        <f t="shared" si="0"/>
        <v>0</v>
      </c>
      <c r="H18" s="21"/>
      <c r="I18" s="19"/>
      <c r="J18" s="30"/>
      <c r="K18" s="30"/>
      <c r="L18" s="48"/>
      <c r="M18" s="804"/>
      <c r="N18" s="805"/>
      <c r="O18" s="805"/>
      <c r="P18" s="805"/>
      <c r="Q18" s="805"/>
      <c r="R18" s="805"/>
      <c r="S18" s="806"/>
    </row>
    <row r="19" spans="1:19" ht="20.25" customHeight="1">
      <c r="A19" s="535">
        <v>9</v>
      </c>
      <c r="B19" s="20"/>
      <c r="C19" s="1358"/>
      <c r="D19" s="1359"/>
      <c r="E19" s="30"/>
      <c r="F19" s="18"/>
      <c r="G19" s="447">
        <f t="shared" si="0"/>
        <v>0</v>
      </c>
      <c r="H19" s="21"/>
      <c r="I19" s="19"/>
      <c r="J19" s="30"/>
      <c r="K19" s="30"/>
      <c r="L19" s="48"/>
      <c r="M19" s="807"/>
      <c r="N19" s="808"/>
      <c r="O19" s="808"/>
      <c r="P19" s="808"/>
      <c r="Q19" s="808"/>
      <c r="R19" s="808"/>
      <c r="S19" s="809"/>
    </row>
    <row r="20" spans="1:19" ht="20.25" customHeight="1">
      <c r="A20" s="535">
        <v>10</v>
      </c>
      <c r="B20" s="20"/>
      <c r="C20" s="1358"/>
      <c r="D20" s="1359"/>
      <c r="E20" s="30"/>
      <c r="F20" s="18"/>
      <c r="G20" s="447">
        <f t="shared" si="0"/>
        <v>0</v>
      </c>
      <c r="H20" s="21"/>
      <c r="I20" s="19"/>
      <c r="J20" s="30"/>
      <c r="K20" s="30"/>
      <c r="L20" s="48"/>
      <c r="M20" s="42"/>
      <c r="N20" s="42"/>
      <c r="O20" s="42"/>
      <c r="P20" s="42"/>
      <c r="Q20" s="42"/>
      <c r="R20" s="42"/>
      <c r="S20" s="42"/>
    </row>
    <row r="21" spans="1:19" ht="20.25" customHeight="1">
      <c r="A21" s="535">
        <v>11</v>
      </c>
      <c r="B21" s="20"/>
      <c r="C21" s="1358"/>
      <c r="D21" s="1359"/>
      <c r="E21" s="30"/>
      <c r="F21" s="18"/>
      <c r="G21" s="447">
        <f t="shared" si="0"/>
        <v>0</v>
      </c>
      <c r="H21" s="21"/>
      <c r="I21" s="19"/>
      <c r="J21" s="30"/>
      <c r="K21" s="30"/>
      <c r="L21" s="48"/>
      <c r="M21" s="767" t="s">
        <v>329</v>
      </c>
      <c r="N21" s="768"/>
      <c r="O21" s="768"/>
      <c r="P21" s="768"/>
      <c r="Q21" s="768"/>
      <c r="R21" s="768"/>
      <c r="S21" s="769"/>
    </row>
    <row r="22" spans="1:19" ht="20.25" customHeight="1">
      <c r="A22" s="535">
        <v>12</v>
      </c>
      <c r="B22" s="20"/>
      <c r="C22" s="1358"/>
      <c r="D22" s="1359"/>
      <c r="E22" s="30"/>
      <c r="F22" s="18"/>
      <c r="G22" s="447">
        <f t="shared" si="0"/>
        <v>0</v>
      </c>
      <c r="H22" s="21"/>
      <c r="I22" s="19"/>
      <c r="J22" s="30"/>
      <c r="K22" s="30"/>
      <c r="L22" s="48"/>
      <c r="M22" s="770"/>
      <c r="N22" s="771"/>
      <c r="O22" s="771"/>
      <c r="P22" s="771"/>
      <c r="Q22" s="771"/>
      <c r="R22" s="771"/>
      <c r="S22" s="772"/>
    </row>
    <row r="23" spans="1:19" ht="20.25" customHeight="1">
      <c r="A23" s="535">
        <v>13</v>
      </c>
      <c r="B23" s="20"/>
      <c r="C23" s="1358"/>
      <c r="D23" s="1359"/>
      <c r="E23" s="30"/>
      <c r="F23" s="18"/>
      <c r="G23" s="447">
        <f t="shared" si="0"/>
        <v>0</v>
      </c>
      <c r="H23" s="21"/>
      <c r="I23" s="19"/>
      <c r="J23" s="30"/>
      <c r="K23" s="30"/>
      <c r="L23" s="48"/>
    </row>
    <row r="24" spans="1:19" ht="20.25" customHeight="1">
      <c r="A24" s="535">
        <v>14</v>
      </c>
      <c r="B24" s="20"/>
      <c r="C24" s="1358"/>
      <c r="D24" s="1359"/>
      <c r="E24" s="30"/>
      <c r="F24" s="18"/>
      <c r="G24" s="447">
        <f t="shared" si="0"/>
        <v>0</v>
      </c>
      <c r="H24" s="21"/>
      <c r="I24" s="19"/>
      <c r="J24" s="30"/>
      <c r="K24" s="30"/>
      <c r="L24" s="48"/>
    </row>
    <row r="25" spans="1:19" ht="20.25" customHeight="1">
      <c r="A25" s="535">
        <v>15</v>
      </c>
      <c r="B25" s="20"/>
      <c r="C25" s="1358"/>
      <c r="D25" s="1359"/>
      <c r="E25" s="30"/>
      <c r="F25" s="18"/>
      <c r="G25" s="447">
        <f t="shared" si="0"/>
        <v>0</v>
      </c>
      <c r="H25" s="21"/>
      <c r="I25" s="19"/>
      <c r="J25" s="30"/>
      <c r="K25" s="30"/>
      <c r="L25" s="48"/>
    </row>
    <row r="26" spans="1:19" ht="20.25" customHeight="1">
      <c r="A26" s="535">
        <v>16</v>
      </c>
      <c r="B26" s="20"/>
      <c r="C26" s="1358"/>
      <c r="D26" s="1359"/>
      <c r="E26" s="30"/>
      <c r="F26" s="18"/>
      <c r="G26" s="447">
        <f t="shared" si="0"/>
        <v>0</v>
      </c>
      <c r="H26" s="21"/>
      <c r="I26" s="19"/>
      <c r="J26" s="30"/>
      <c r="K26" s="30"/>
      <c r="L26" s="48"/>
    </row>
    <row r="27" spans="1:19" ht="20.25" customHeight="1">
      <c r="A27" s="535">
        <v>17</v>
      </c>
      <c r="B27" s="20"/>
      <c r="C27" s="1358"/>
      <c r="D27" s="1359"/>
      <c r="E27" s="30"/>
      <c r="F27" s="18"/>
      <c r="G27" s="447">
        <f t="shared" si="0"/>
        <v>0</v>
      </c>
      <c r="H27" s="21"/>
      <c r="I27" s="19"/>
      <c r="J27" s="30"/>
      <c r="K27" s="30"/>
      <c r="L27" s="48"/>
    </row>
    <row r="28" spans="1:19" ht="20.25" customHeight="1">
      <c r="A28" s="535">
        <v>18</v>
      </c>
      <c r="B28" s="20"/>
      <c r="C28" s="1358"/>
      <c r="D28" s="1359"/>
      <c r="E28" s="30"/>
      <c r="F28" s="18"/>
      <c r="G28" s="447">
        <f t="shared" si="0"/>
        <v>0</v>
      </c>
      <c r="H28" s="21"/>
      <c r="I28" s="19"/>
      <c r="J28" s="30"/>
      <c r="K28" s="30"/>
      <c r="L28" s="48"/>
    </row>
    <row r="29" spans="1:19" ht="20.25" customHeight="1">
      <c r="A29" s="535">
        <v>19</v>
      </c>
      <c r="B29" s="20"/>
      <c r="C29" s="1358"/>
      <c r="D29" s="1359"/>
      <c r="E29" s="30"/>
      <c r="F29" s="18"/>
      <c r="G29" s="447">
        <f t="shared" si="0"/>
        <v>0</v>
      </c>
      <c r="H29" s="21"/>
      <c r="I29" s="19"/>
      <c r="J29" s="30"/>
      <c r="K29" s="30"/>
      <c r="L29" s="48"/>
    </row>
    <row r="30" spans="1:19" ht="20.25" customHeight="1" thickBot="1">
      <c r="A30" s="536">
        <v>20</v>
      </c>
      <c r="B30" s="35"/>
      <c r="C30" s="1362"/>
      <c r="D30" s="1363"/>
      <c r="E30" s="164"/>
      <c r="F30" s="36"/>
      <c r="G30" s="448">
        <f t="shared" si="0"/>
        <v>0</v>
      </c>
      <c r="H30" s="37"/>
      <c r="I30" s="37"/>
      <c r="J30" s="164"/>
      <c r="K30" s="164"/>
      <c r="L30" s="48"/>
    </row>
    <row r="31" spans="1:19" ht="18" customHeight="1" thickTop="1">
      <c r="A31" s="100"/>
      <c r="B31" s="1364"/>
      <c r="C31" s="1364"/>
      <c r="D31" s="1364"/>
      <c r="E31" s="1365" t="s">
        <v>247</v>
      </c>
      <c r="F31" s="1366"/>
      <c r="G31" s="449">
        <f>SUM(G11:G30)</f>
        <v>0</v>
      </c>
      <c r="H31" s="1229"/>
      <c r="I31" s="1364"/>
      <c r="J31" s="1364"/>
      <c r="K31" s="1230"/>
      <c r="L31" s="48"/>
    </row>
    <row r="32" spans="1:19">
      <c r="K32" s="39"/>
    </row>
    <row r="33" spans="11:11">
      <c r="K33" s="39"/>
    </row>
    <row r="34" spans="11:11">
      <c r="K34" s="39"/>
    </row>
    <row r="35" spans="11:11">
      <c r="K35" s="39"/>
    </row>
    <row r="36" spans="11:11">
      <c r="K36" s="39"/>
    </row>
    <row r="37" spans="11:11">
      <c r="K37" s="39"/>
    </row>
    <row r="38" spans="11:11">
      <c r="K38" s="39"/>
    </row>
    <row r="39" spans="11:11">
      <c r="K39" s="39"/>
    </row>
    <row r="40" spans="11:11">
      <c r="K40" s="39"/>
    </row>
    <row r="41" spans="11:11">
      <c r="K41" s="39"/>
    </row>
    <row r="42" spans="11:11">
      <c r="K42" s="39"/>
    </row>
    <row r="43" spans="11:11">
      <c r="K43" s="39"/>
    </row>
    <row r="44" spans="11:11">
      <c r="K44" s="39"/>
    </row>
    <row r="45" spans="11:11">
      <c r="K45" s="39"/>
    </row>
    <row r="46" spans="11:11">
      <c r="K46" s="39"/>
    </row>
    <row r="47" spans="11:11">
      <c r="K47" s="39"/>
    </row>
    <row r="48" spans="11:11">
      <c r="K48" s="39"/>
    </row>
    <row r="49" spans="11:11">
      <c r="K49" s="39"/>
    </row>
    <row r="50" spans="11:11">
      <c r="K50" s="39"/>
    </row>
    <row r="51" spans="11:11">
      <c r="K51" s="39"/>
    </row>
    <row r="52" spans="11:11">
      <c r="K52" s="39"/>
    </row>
    <row r="53" spans="11:11">
      <c r="K53" s="39"/>
    </row>
    <row r="54" spans="11:11">
      <c r="K54" s="39"/>
    </row>
    <row r="55" spans="11:11">
      <c r="K55" s="39"/>
    </row>
    <row r="56" spans="11:11">
      <c r="K56" s="39"/>
    </row>
    <row r="57" spans="11:11">
      <c r="K57" s="39"/>
    </row>
    <row r="58" spans="11:11">
      <c r="K58" s="39"/>
    </row>
    <row r="59" spans="11:11">
      <c r="K59" s="39"/>
    </row>
    <row r="60" spans="11:11">
      <c r="K60" s="39"/>
    </row>
    <row r="61" spans="11:11">
      <c r="K61" s="39"/>
    </row>
    <row r="62" spans="11:11">
      <c r="K62" s="39"/>
    </row>
    <row r="63" spans="11:11">
      <c r="K63" s="39"/>
    </row>
    <row r="64" spans="11:11">
      <c r="K64" s="39"/>
    </row>
    <row r="65" spans="11:11">
      <c r="K65" s="39"/>
    </row>
    <row r="66" spans="11:11">
      <c r="K66" s="39"/>
    </row>
    <row r="67" spans="11:11">
      <c r="K67" s="39"/>
    </row>
    <row r="68" spans="11:11">
      <c r="K68" s="39"/>
    </row>
    <row r="69" spans="11:11">
      <c r="K69" s="39"/>
    </row>
    <row r="70" spans="11:11">
      <c r="K70" s="39"/>
    </row>
    <row r="71" spans="11:11">
      <c r="K71" s="39"/>
    </row>
    <row r="72" spans="11:11">
      <c r="K72" s="39"/>
    </row>
    <row r="73" spans="11:11">
      <c r="K73" s="39"/>
    </row>
    <row r="74" spans="11:11">
      <c r="K74" s="39"/>
    </row>
    <row r="75" spans="11:11">
      <c r="K75" s="39"/>
    </row>
    <row r="76" spans="11:11">
      <c r="K76" s="39"/>
    </row>
    <row r="77" spans="11:11">
      <c r="K77" s="39"/>
    </row>
    <row r="78" spans="11:11">
      <c r="K78" s="39"/>
    </row>
    <row r="79" spans="11:11">
      <c r="K79" s="39"/>
    </row>
    <row r="80" spans="11:11">
      <c r="K80" s="39"/>
    </row>
    <row r="81" spans="11:11">
      <c r="K81" s="39"/>
    </row>
    <row r="82" spans="11:11">
      <c r="K82" s="39"/>
    </row>
    <row r="83" spans="11:11">
      <c r="K83" s="39"/>
    </row>
    <row r="84" spans="11:11">
      <c r="K84" s="39"/>
    </row>
    <row r="85" spans="11:11">
      <c r="K85" s="39"/>
    </row>
    <row r="86" spans="11:11">
      <c r="K86" s="39"/>
    </row>
    <row r="87" spans="11:11">
      <c r="K87" s="39"/>
    </row>
    <row r="88" spans="11:11">
      <c r="K88" s="39"/>
    </row>
    <row r="89" spans="11:11">
      <c r="K89" s="39"/>
    </row>
    <row r="90" spans="11:11">
      <c r="K90" s="39"/>
    </row>
    <row r="91" spans="11:11">
      <c r="K91" s="39"/>
    </row>
    <row r="92" spans="11:11">
      <c r="K92" s="39"/>
    </row>
    <row r="93" spans="11:11">
      <c r="K93" s="39"/>
    </row>
    <row r="94" spans="11:11">
      <c r="K94" s="39"/>
    </row>
    <row r="95" spans="11:11">
      <c r="K95" s="39"/>
    </row>
    <row r="96" spans="11:11">
      <c r="K96" s="39"/>
    </row>
    <row r="97" spans="11:11">
      <c r="K97" s="39"/>
    </row>
    <row r="98" spans="11:11">
      <c r="K98" s="39"/>
    </row>
    <row r="99" spans="11:11">
      <c r="K99" s="39"/>
    </row>
    <row r="100" spans="11:11">
      <c r="K100" s="39"/>
    </row>
    <row r="101" spans="11:11">
      <c r="K101" s="39"/>
    </row>
    <row r="102" spans="11:11">
      <c r="K102" s="39"/>
    </row>
    <row r="103" spans="11:11">
      <c r="K103" s="39"/>
    </row>
    <row r="104" spans="11:11">
      <c r="K104" s="39"/>
    </row>
    <row r="105" spans="11:11">
      <c r="K105" s="39"/>
    </row>
    <row r="106" spans="11:11">
      <c r="K106" s="39"/>
    </row>
    <row r="107" spans="11:11">
      <c r="K107" s="39"/>
    </row>
    <row r="108" spans="11:11">
      <c r="K108" s="39"/>
    </row>
    <row r="109" spans="11:11">
      <c r="K109" s="39"/>
    </row>
    <row r="110" spans="11:11">
      <c r="K110" s="39"/>
    </row>
    <row r="111" spans="11:11">
      <c r="K111" s="39"/>
    </row>
    <row r="112" spans="11:11">
      <c r="K112" s="39"/>
    </row>
    <row r="113" spans="11:11">
      <c r="K113" s="39"/>
    </row>
    <row r="114" spans="11:11">
      <c r="K114" s="39"/>
    </row>
    <row r="115" spans="11:11">
      <c r="K115" s="39"/>
    </row>
    <row r="116" spans="11:11">
      <c r="K116" s="39"/>
    </row>
    <row r="117" spans="11:11">
      <c r="K117" s="39"/>
    </row>
    <row r="118" spans="11:11">
      <c r="K118" s="39"/>
    </row>
    <row r="119" spans="11:11">
      <c r="K119" s="39"/>
    </row>
    <row r="120" spans="11:11">
      <c r="K120" s="39"/>
    </row>
    <row r="121" spans="11:11">
      <c r="K121" s="39"/>
    </row>
    <row r="122" spans="11:11">
      <c r="K122" s="39"/>
    </row>
    <row r="123" spans="11:11">
      <c r="K123" s="39"/>
    </row>
    <row r="124" spans="11:11">
      <c r="K124" s="39"/>
    </row>
    <row r="125" spans="11:11">
      <c r="K125" s="39"/>
    </row>
    <row r="126" spans="11:11">
      <c r="K126" s="39"/>
    </row>
    <row r="127" spans="11:11">
      <c r="K127" s="39"/>
    </row>
    <row r="128" spans="11:11">
      <c r="K128" s="39"/>
    </row>
    <row r="129" spans="11:11">
      <c r="K129" s="39"/>
    </row>
    <row r="130" spans="11:11">
      <c r="K130" s="39"/>
    </row>
    <row r="131" spans="11:11">
      <c r="K131" s="39"/>
    </row>
    <row r="132" spans="11:11">
      <c r="K132" s="39"/>
    </row>
    <row r="133" spans="11:11">
      <c r="K133" s="39"/>
    </row>
    <row r="134" spans="11:11">
      <c r="K134" s="39"/>
    </row>
    <row r="135" spans="11:11">
      <c r="K135" s="39"/>
    </row>
    <row r="136" spans="11:11">
      <c r="K136" s="39"/>
    </row>
    <row r="137" spans="11:11">
      <c r="K137" s="39"/>
    </row>
    <row r="138" spans="11:11">
      <c r="K138" s="39"/>
    </row>
    <row r="139" spans="11:11">
      <c r="K139" s="39"/>
    </row>
    <row r="140" spans="11:11">
      <c r="K140" s="39"/>
    </row>
    <row r="141" spans="11:11">
      <c r="K141" s="39"/>
    </row>
    <row r="142" spans="11:11">
      <c r="K142" s="39"/>
    </row>
    <row r="143" spans="11:11">
      <c r="K143" s="39"/>
    </row>
    <row r="144" spans="11:11">
      <c r="K144" s="39"/>
    </row>
    <row r="145" spans="11:11">
      <c r="K145" s="39"/>
    </row>
    <row r="146" spans="11:11">
      <c r="K146" s="39"/>
    </row>
    <row r="147" spans="11:11">
      <c r="K147" s="39"/>
    </row>
    <row r="148" spans="11:11">
      <c r="K148" s="39"/>
    </row>
    <row r="149" spans="11:11">
      <c r="K149" s="39"/>
    </row>
    <row r="150" spans="11:11">
      <c r="K150" s="39"/>
    </row>
    <row r="151" spans="11:11">
      <c r="K151" s="39"/>
    </row>
    <row r="152" spans="11:11">
      <c r="K152" s="39"/>
    </row>
    <row r="153" spans="11:11">
      <c r="K153" s="39"/>
    </row>
    <row r="154" spans="11:11">
      <c r="K154" s="39"/>
    </row>
    <row r="155" spans="11:11">
      <c r="K155" s="39"/>
    </row>
    <row r="156" spans="11:11">
      <c r="K156" s="39"/>
    </row>
    <row r="157" spans="11:11">
      <c r="K157" s="39"/>
    </row>
    <row r="158" spans="11:11">
      <c r="K158" s="39"/>
    </row>
    <row r="159" spans="11:11">
      <c r="K159" s="39"/>
    </row>
    <row r="160" spans="11:11">
      <c r="K160" s="39"/>
    </row>
    <row r="161" spans="11:11">
      <c r="K161" s="39"/>
    </row>
    <row r="162" spans="11:11">
      <c r="K162" s="39"/>
    </row>
    <row r="163" spans="11:11">
      <c r="K163" s="39"/>
    </row>
    <row r="164" spans="11:11">
      <c r="K164" s="39"/>
    </row>
    <row r="165" spans="11:11">
      <c r="K165" s="39"/>
    </row>
    <row r="166" spans="11:11">
      <c r="K166" s="39"/>
    </row>
    <row r="167" spans="11:11">
      <c r="K167" s="39"/>
    </row>
    <row r="168" spans="11:11">
      <c r="K168" s="39"/>
    </row>
    <row r="169" spans="11:11">
      <c r="K169" s="39"/>
    </row>
    <row r="170" spans="11:11">
      <c r="K170" s="39"/>
    </row>
    <row r="171" spans="11:11">
      <c r="K171" s="39"/>
    </row>
    <row r="172" spans="11:11">
      <c r="K172" s="39"/>
    </row>
    <row r="173" spans="11:11">
      <c r="K173" s="39"/>
    </row>
    <row r="174" spans="11:11">
      <c r="K174" s="39"/>
    </row>
    <row r="175" spans="11:11">
      <c r="K175" s="39"/>
    </row>
    <row r="176" spans="11:11">
      <c r="K176" s="39"/>
    </row>
    <row r="177" spans="11:11">
      <c r="K177" s="39"/>
    </row>
    <row r="178" spans="11:11">
      <c r="K178" s="39"/>
    </row>
    <row r="179" spans="11:11">
      <c r="K179" s="39"/>
    </row>
    <row r="180" spans="11:11">
      <c r="K180" s="39"/>
    </row>
    <row r="181" spans="11:11">
      <c r="K181" s="39"/>
    </row>
    <row r="182" spans="11:11">
      <c r="K182" s="39"/>
    </row>
    <row r="183" spans="11:11">
      <c r="K183" s="39"/>
    </row>
    <row r="184" spans="11:11">
      <c r="K184" s="39"/>
    </row>
    <row r="185" spans="11:11">
      <c r="K185" s="39"/>
    </row>
    <row r="186" spans="11:11">
      <c r="K186" s="39"/>
    </row>
    <row r="187" spans="11:11">
      <c r="K187" s="39"/>
    </row>
    <row r="188" spans="11:11">
      <c r="K188" s="39"/>
    </row>
    <row r="189" spans="11:11">
      <c r="K189" s="39"/>
    </row>
    <row r="190" spans="11:11">
      <c r="K190" s="39"/>
    </row>
    <row r="191" spans="11:11">
      <c r="K191" s="39"/>
    </row>
    <row r="192" spans="11:11">
      <c r="K192" s="39"/>
    </row>
    <row r="193" spans="11:11">
      <c r="K193" s="39"/>
    </row>
    <row r="194" spans="11:11">
      <c r="K194" s="39"/>
    </row>
    <row r="195" spans="11:11">
      <c r="K195" s="39"/>
    </row>
    <row r="196" spans="11:11">
      <c r="K196" s="39"/>
    </row>
    <row r="197" spans="11:11">
      <c r="K197" s="39"/>
    </row>
    <row r="198" spans="11:11">
      <c r="K198" s="39"/>
    </row>
    <row r="199" spans="11:11">
      <c r="K199" s="39"/>
    </row>
    <row r="200" spans="11:11">
      <c r="K200" s="39"/>
    </row>
    <row r="201" spans="11:11">
      <c r="K201" s="39"/>
    </row>
    <row r="202" spans="11:11">
      <c r="K202" s="39"/>
    </row>
    <row r="203" spans="11:11">
      <c r="K203" s="39"/>
    </row>
    <row r="204" spans="11:11">
      <c r="K204" s="39"/>
    </row>
    <row r="205" spans="11:11">
      <c r="K205" s="39"/>
    </row>
    <row r="206" spans="11:11">
      <c r="K206" s="39"/>
    </row>
    <row r="207" spans="11:11">
      <c r="K207" s="39"/>
    </row>
    <row r="208" spans="11:11">
      <c r="K208" s="39"/>
    </row>
    <row r="209" spans="11:11">
      <c r="K209" s="39"/>
    </row>
    <row r="210" spans="11:11">
      <c r="K210" s="39"/>
    </row>
    <row r="211" spans="11:11">
      <c r="K211" s="39"/>
    </row>
    <row r="212" spans="11:11">
      <c r="K212" s="39"/>
    </row>
    <row r="213" spans="11:11">
      <c r="K213" s="39"/>
    </row>
    <row r="214" spans="11:11">
      <c r="K214" s="39"/>
    </row>
    <row r="215" spans="11:11">
      <c r="K215" s="39"/>
    </row>
    <row r="216" spans="11:11">
      <c r="K216" s="39"/>
    </row>
    <row r="217" spans="11:11">
      <c r="K217" s="39"/>
    </row>
    <row r="218" spans="11:11">
      <c r="K218" s="39"/>
    </row>
    <row r="219" spans="11:11">
      <c r="K219" s="39"/>
    </row>
    <row r="220" spans="11:11">
      <c r="K220" s="39"/>
    </row>
    <row r="221" spans="11:11">
      <c r="K221" s="39"/>
    </row>
    <row r="222" spans="11:11">
      <c r="K222" s="39"/>
    </row>
    <row r="223" spans="11:11">
      <c r="K223" s="39"/>
    </row>
    <row r="224" spans="11:11">
      <c r="K224" s="39"/>
    </row>
    <row r="225" spans="11:11">
      <c r="K225" s="39"/>
    </row>
    <row r="226" spans="11:11">
      <c r="K226" s="39"/>
    </row>
    <row r="227" spans="11:11">
      <c r="K227" s="39"/>
    </row>
    <row r="228" spans="11:11">
      <c r="K228" s="39"/>
    </row>
    <row r="229" spans="11:11">
      <c r="K229" s="39"/>
    </row>
    <row r="230" spans="11:11">
      <c r="K230" s="39"/>
    </row>
    <row r="231" spans="11:11">
      <c r="K231" s="39"/>
    </row>
    <row r="232" spans="11:11">
      <c r="K232" s="39"/>
    </row>
    <row r="233" spans="11:11">
      <c r="K233" s="39"/>
    </row>
    <row r="234" spans="11:11">
      <c r="K234" s="39"/>
    </row>
    <row r="235" spans="11:11">
      <c r="K235" s="39"/>
    </row>
    <row r="236" spans="11:11">
      <c r="K236" s="39"/>
    </row>
    <row r="237" spans="11:11">
      <c r="K237" s="39"/>
    </row>
    <row r="238" spans="11:11">
      <c r="K238" s="39"/>
    </row>
    <row r="239" spans="11:11">
      <c r="K239" s="39"/>
    </row>
    <row r="240" spans="11:11">
      <c r="K240" s="39"/>
    </row>
    <row r="241" spans="11:11">
      <c r="K241" s="39"/>
    </row>
    <row r="242" spans="11:11">
      <c r="K242" s="39"/>
    </row>
    <row r="243" spans="11:11">
      <c r="K243" s="39"/>
    </row>
    <row r="244" spans="11:11">
      <c r="K244" s="39"/>
    </row>
    <row r="245" spans="11:11">
      <c r="K245" s="39"/>
    </row>
    <row r="246" spans="11:11">
      <c r="K246" s="39"/>
    </row>
    <row r="247" spans="11:11">
      <c r="K247" s="39"/>
    </row>
    <row r="248" spans="11:11">
      <c r="K248" s="39"/>
    </row>
    <row r="249" spans="11:11">
      <c r="K249" s="39"/>
    </row>
    <row r="250" spans="11:11">
      <c r="K250" s="39"/>
    </row>
    <row r="251" spans="11:11">
      <c r="K251" s="39"/>
    </row>
    <row r="252" spans="11:11">
      <c r="K252" s="39"/>
    </row>
    <row r="253" spans="11:11">
      <c r="K253" s="39"/>
    </row>
    <row r="254" spans="11:11">
      <c r="K254" s="39"/>
    </row>
    <row r="255" spans="11:11">
      <c r="K255" s="39"/>
    </row>
    <row r="256" spans="11:11">
      <c r="K256" s="39"/>
    </row>
    <row r="257" spans="11:11">
      <c r="K257" s="39"/>
    </row>
    <row r="258" spans="11:11">
      <c r="K258" s="39"/>
    </row>
    <row r="259" spans="11:11">
      <c r="K259" s="39"/>
    </row>
    <row r="260" spans="11:11">
      <c r="K260" s="39"/>
    </row>
    <row r="261" spans="11:11">
      <c r="K261" s="39"/>
    </row>
    <row r="262" spans="11:11">
      <c r="K262" s="39"/>
    </row>
    <row r="263" spans="11:11">
      <c r="K263" s="39"/>
    </row>
    <row r="264" spans="11:11">
      <c r="K264" s="39"/>
    </row>
    <row r="265" spans="11:11">
      <c r="K265" s="39"/>
    </row>
    <row r="266" spans="11:11">
      <c r="K266" s="39"/>
    </row>
    <row r="267" spans="11:11">
      <c r="K267" s="39"/>
    </row>
    <row r="268" spans="11:11">
      <c r="K268" s="39"/>
    </row>
    <row r="269" spans="11:11">
      <c r="K269" s="39"/>
    </row>
    <row r="270" spans="11:11">
      <c r="K270" s="39"/>
    </row>
    <row r="271" spans="11:11">
      <c r="K271" s="39"/>
    </row>
    <row r="272" spans="11:11">
      <c r="K272" s="39"/>
    </row>
    <row r="273" spans="11:11">
      <c r="K273" s="39"/>
    </row>
    <row r="274" spans="11:11">
      <c r="K274" s="39"/>
    </row>
    <row r="275" spans="11:11">
      <c r="K275" s="39"/>
    </row>
    <row r="276" spans="11:11">
      <c r="K276" s="39"/>
    </row>
    <row r="277" spans="11:11">
      <c r="K277" s="39"/>
    </row>
    <row r="278" spans="11:11">
      <c r="K278" s="39"/>
    </row>
    <row r="279" spans="11:11">
      <c r="K279" s="39"/>
    </row>
    <row r="280" spans="11:11">
      <c r="K280" s="39"/>
    </row>
    <row r="281" spans="11:11">
      <c r="K281" s="39"/>
    </row>
    <row r="282" spans="11:11">
      <c r="K282" s="39"/>
    </row>
    <row r="283" spans="11:11">
      <c r="K283" s="39"/>
    </row>
    <row r="284" spans="11:11">
      <c r="K284" s="39"/>
    </row>
    <row r="285" spans="11:11">
      <c r="K285" s="39"/>
    </row>
    <row r="286" spans="11:11">
      <c r="K286" s="39"/>
    </row>
    <row r="287" spans="11:11">
      <c r="K287" s="39"/>
    </row>
    <row r="288" spans="11:11">
      <c r="K288" s="39"/>
    </row>
    <row r="289" spans="11:11">
      <c r="K289" s="39"/>
    </row>
    <row r="290" spans="11:11">
      <c r="K290" s="39"/>
    </row>
    <row r="291" spans="11:11">
      <c r="K291" s="39"/>
    </row>
    <row r="292" spans="11:11">
      <c r="K292" s="39"/>
    </row>
    <row r="293" spans="11:11">
      <c r="K293" s="39"/>
    </row>
    <row r="294" spans="11:11">
      <c r="K294" s="39"/>
    </row>
    <row r="295" spans="11:11">
      <c r="K295" s="39"/>
    </row>
    <row r="296" spans="11:11">
      <c r="K296" s="39"/>
    </row>
    <row r="297" spans="11:11">
      <c r="K297" s="39"/>
    </row>
    <row r="298" spans="11:11">
      <c r="K298" s="39"/>
    </row>
    <row r="299" spans="11:11">
      <c r="K299" s="39"/>
    </row>
    <row r="300" spans="11:11">
      <c r="K300" s="39"/>
    </row>
    <row r="301" spans="11:11">
      <c r="K301" s="39"/>
    </row>
    <row r="302" spans="11:11">
      <c r="K302" s="39"/>
    </row>
    <row r="303" spans="11:11">
      <c r="K303" s="39"/>
    </row>
    <row r="304" spans="11:11">
      <c r="K304" s="39"/>
    </row>
    <row r="305" spans="11:11">
      <c r="K305" s="39"/>
    </row>
    <row r="306" spans="11:11">
      <c r="K306" s="39"/>
    </row>
    <row r="307" spans="11:11">
      <c r="K307" s="39"/>
    </row>
    <row r="308" spans="11:11">
      <c r="K308" s="39"/>
    </row>
    <row r="309" spans="11:11">
      <c r="K309" s="39"/>
    </row>
    <row r="310" spans="11:11">
      <c r="K310" s="39"/>
    </row>
    <row r="311" spans="11:11">
      <c r="K311" s="39"/>
    </row>
    <row r="312" spans="11:11">
      <c r="K312" s="39"/>
    </row>
    <row r="313" spans="11:11">
      <c r="K313" s="39"/>
    </row>
    <row r="314" spans="11:11">
      <c r="K314" s="39"/>
    </row>
    <row r="315" spans="11:11">
      <c r="K315" s="39"/>
    </row>
    <row r="316" spans="11:11">
      <c r="K316" s="39"/>
    </row>
    <row r="317" spans="11:11">
      <c r="K317" s="39"/>
    </row>
    <row r="318" spans="11:11">
      <c r="K318" s="39"/>
    </row>
    <row r="319" spans="11:11">
      <c r="K319" s="39"/>
    </row>
    <row r="320" spans="11:11">
      <c r="K320" s="39"/>
    </row>
    <row r="321" spans="11:11">
      <c r="K321" s="39"/>
    </row>
    <row r="322" spans="11:11">
      <c r="K322" s="39"/>
    </row>
    <row r="323" spans="11:11">
      <c r="K323" s="39"/>
    </row>
    <row r="324" spans="11:11">
      <c r="K324" s="39"/>
    </row>
    <row r="325" spans="11:11">
      <c r="K325" s="39"/>
    </row>
    <row r="326" spans="11:11">
      <c r="K326" s="39"/>
    </row>
    <row r="327" spans="11:11">
      <c r="K327" s="39"/>
    </row>
    <row r="328" spans="11:11">
      <c r="K328" s="39"/>
    </row>
    <row r="329" spans="11:11">
      <c r="K329" s="39"/>
    </row>
    <row r="330" spans="11:11">
      <c r="K330" s="39"/>
    </row>
    <row r="331" spans="11:11">
      <c r="K331" s="39"/>
    </row>
    <row r="332" spans="11:11">
      <c r="K332" s="39"/>
    </row>
    <row r="333" spans="11:11">
      <c r="K333" s="39"/>
    </row>
    <row r="334" spans="11:11">
      <c r="K334" s="39"/>
    </row>
    <row r="335" spans="11:11">
      <c r="K335" s="39"/>
    </row>
    <row r="336" spans="11:11">
      <c r="K336" s="39"/>
    </row>
    <row r="337" spans="11:11">
      <c r="K337" s="39"/>
    </row>
    <row r="338" spans="11:11">
      <c r="K338" s="39"/>
    </row>
    <row r="339" spans="11:11">
      <c r="K339" s="39"/>
    </row>
    <row r="340" spans="11:11">
      <c r="K340" s="39"/>
    </row>
    <row r="341" spans="11:11">
      <c r="K341" s="39"/>
    </row>
    <row r="342" spans="11:11">
      <c r="K342" s="39"/>
    </row>
    <row r="343" spans="11:11">
      <c r="K343" s="39"/>
    </row>
    <row r="344" spans="11:11">
      <c r="K344" s="39"/>
    </row>
    <row r="345" spans="11:11">
      <c r="K345" s="39"/>
    </row>
    <row r="346" spans="11:11">
      <c r="K346" s="39"/>
    </row>
    <row r="347" spans="11:11">
      <c r="K347" s="39"/>
    </row>
    <row r="348" spans="11:11">
      <c r="K348" s="39"/>
    </row>
    <row r="349" spans="11:11">
      <c r="K349" s="39"/>
    </row>
    <row r="350" spans="11:11">
      <c r="K350" s="39"/>
    </row>
    <row r="351" spans="11:11">
      <c r="K351" s="39"/>
    </row>
    <row r="352" spans="11:11">
      <c r="K352" s="39"/>
    </row>
    <row r="353" spans="11:11">
      <c r="K353" s="39"/>
    </row>
    <row r="354" spans="11:11">
      <c r="K354" s="39"/>
    </row>
    <row r="355" spans="11:11">
      <c r="K355" s="39"/>
    </row>
    <row r="356" spans="11:11">
      <c r="K356" s="39"/>
    </row>
    <row r="357" spans="11:11">
      <c r="K357" s="39"/>
    </row>
    <row r="358" spans="11:11">
      <c r="K358" s="39"/>
    </row>
    <row r="359" spans="11:11">
      <c r="K359" s="39"/>
    </row>
    <row r="360" spans="11:11">
      <c r="K360" s="39"/>
    </row>
    <row r="361" spans="11:11">
      <c r="K361" s="39"/>
    </row>
    <row r="362" spans="11:11">
      <c r="K362" s="39"/>
    </row>
    <row r="363" spans="11:11">
      <c r="K363" s="39"/>
    </row>
    <row r="364" spans="11:11">
      <c r="K364" s="39"/>
    </row>
    <row r="365" spans="11:11">
      <c r="K365" s="39"/>
    </row>
    <row r="366" spans="11:11">
      <c r="K366" s="39"/>
    </row>
    <row r="367" spans="11:11">
      <c r="K367" s="39"/>
    </row>
    <row r="368" spans="11:11">
      <c r="K368" s="39"/>
    </row>
    <row r="369" spans="11:11">
      <c r="K369" s="39"/>
    </row>
    <row r="370" spans="11:11">
      <c r="K370" s="39"/>
    </row>
    <row r="371" spans="11:11">
      <c r="K371" s="39"/>
    </row>
    <row r="372" spans="11:11">
      <c r="K372" s="39"/>
    </row>
    <row r="373" spans="11:11">
      <c r="K373" s="39"/>
    </row>
    <row r="374" spans="11:11">
      <c r="K374" s="39"/>
    </row>
    <row r="375" spans="11:11">
      <c r="K375" s="39"/>
    </row>
    <row r="376" spans="11:11">
      <c r="K376" s="39"/>
    </row>
    <row r="377" spans="11:11">
      <c r="K377" s="39"/>
    </row>
    <row r="378" spans="11:11">
      <c r="K378" s="39"/>
    </row>
    <row r="379" spans="11:11">
      <c r="K379" s="39"/>
    </row>
    <row r="380" spans="11:11">
      <c r="K380" s="39"/>
    </row>
    <row r="381" spans="11:11">
      <c r="K381" s="39"/>
    </row>
    <row r="382" spans="11:11">
      <c r="K382" s="39"/>
    </row>
    <row r="383" spans="11:11">
      <c r="K383" s="39"/>
    </row>
    <row r="384" spans="11:11">
      <c r="K384" s="39"/>
    </row>
    <row r="385" spans="11:11">
      <c r="K385" s="39"/>
    </row>
    <row r="386" spans="11:11">
      <c r="K386" s="39"/>
    </row>
    <row r="387" spans="11:11">
      <c r="K387" s="39"/>
    </row>
    <row r="388" spans="11:11">
      <c r="K388" s="39"/>
    </row>
    <row r="389" spans="11:11">
      <c r="K389" s="39"/>
    </row>
    <row r="390" spans="11:11">
      <c r="K390" s="39"/>
    </row>
    <row r="391" spans="11:11">
      <c r="K391" s="39"/>
    </row>
    <row r="392" spans="11:11">
      <c r="K392" s="39"/>
    </row>
    <row r="393" spans="11:11">
      <c r="K393" s="39"/>
    </row>
    <row r="394" spans="11:11">
      <c r="K394" s="39"/>
    </row>
    <row r="395" spans="11:11">
      <c r="K395" s="39"/>
    </row>
    <row r="396" spans="11:11">
      <c r="K396" s="39"/>
    </row>
    <row r="397" spans="11:11">
      <c r="K397" s="39"/>
    </row>
    <row r="398" spans="11:11">
      <c r="K398" s="39"/>
    </row>
    <row r="399" spans="11:11">
      <c r="K399" s="39"/>
    </row>
    <row r="400" spans="11:11">
      <c r="K400" s="39"/>
    </row>
    <row r="401" spans="11:11">
      <c r="K401" s="39"/>
    </row>
    <row r="402" spans="11:11">
      <c r="K402" s="39"/>
    </row>
    <row r="403" spans="11:11">
      <c r="K403" s="39"/>
    </row>
    <row r="404" spans="11:11">
      <c r="K404" s="39"/>
    </row>
    <row r="405" spans="11:11">
      <c r="K405" s="39"/>
    </row>
    <row r="406" spans="11:11">
      <c r="K406" s="39"/>
    </row>
    <row r="407" spans="11:11">
      <c r="K407" s="39"/>
    </row>
    <row r="408" spans="11:11">
      <c r="K408" s="39"/>
    </row>
    <row r="409" spans="11:11">
      <c r="K409" s="39"/>
    </row>
    <row r="410" spans="11:11">
      <c r="K410" s="39"/>
    </row>
    <row r="411" spans="11:11">
      <c r="K411" s="39"/>
    </row>
    <row r="412" spans="11:11">
      <c r="K412" s="39"/>
    </row>
    <row r="413" spans="11:11">
      <c r="K413" s="39"/>
    </row>
    <row r="414" spans="11:11">
      <c r="K414" s="39"/>
    </row>
    <row r="415" spans="11:11">
      <c r="K415" s="39"/>
    </row>
    <row r="416" spans="11:11">
      <c r="K416" s="39"/>
    </row>
    <row r="417" spans="11:11">
      <c r="K417" s="39"/>
    </row>
    <row r="418" spans="11:11">
      <c r="K418" s="39"/>
    </row>
    <row r="419" spans="11:11">
      <c r="K419" s="39"/>
    </row>
    <row r="420" spans="11:11">
      <c r="K420" s="39"/>
    </row>
    <row r="421" spans="11:11">
      <c r="K421" s="39"/>
    </row>
    <row r="422" spans="11:11">
      <c r="K422" s="39"/>
    </row>
    <row r="423" spans="11:11">
      <c r="K423" s="39"/>
    </row>
    <row r="424" spans="11:11">
      <c r="K424" s="39"/>
    </row>
    <row r="425" spans="11:11">
      <c r="K425" s="39"/>
    </row>
    <row r="426" spans="11:11">
      <c r="K426" s="39"/>
    </row>
    <row r="427" spans="11:11">
      <c r="K427" s="39"/>
    </row>
    <row r="428" spans="11:11">
      <c r="K428" s="39"/>
    </row>
    <row r="429" spans="11:11">
      <c r="K429" s="39"/>
    </row>
    <row r="430" spans="11:11">
      <c r="K430" s="39"/>
    </row>
    <row r="431" spans="11:11">
      <c r="K431" s="39"/>
    </row>
    <row r="432" spans="11:11">
      <c r="K432" s="39"/>
    </row>
    <row r="433" spans="11:11">
      <c r="K433" s="39"/>
    </row>
    <row r="434" spans="11:11">
      <c r="K434" s="39"/>
    </row>
    <row r="435" spans="11:11">
      <c r="K435" s="39"/>
    </row>
    <row r="436" spans="11:11">
      <c r="K436" s="39"/>
    </row>
    <row r="437" spans="11:11">
      <c r="K437" s="39"/>
    </row>
    <row r="438" spans="11:11">
      <c r="K438" s="39"/>
    </row>
    <row r="439" spans="11:11">
      <c r="K439" s="39"/>
    </row>
    <row r="440" spans="11:11">
      <c r="K440" s="39"/>
    </row>
    <row r="441" spans="11:11">
      <c r="K441" s="39"/>
    </row>
    <row r="442" spans="11:11">
      <c r="K442" s="39"/>
    </row>
    <row r="443" spans="11:11">
      <c r="K443" s="39"/>
    </row>
    <row r="444" spans="11:11">
      <c r="K444" s="39"/>
    </row>
    <row r="445" spans="11:11">
      <c r="K445" s="39"/>
    </row>
    <row r="446" spans="11:11">
      <c r="K446" s="39"/>
    </row>
    <row r="447" spans="11:11">
      <c r="K447" s="39"/>
    </row>
    <row r="448" spans="11:11">
      <c r="K448" s="39"/>
    </row>
    <row r="449" spans="11:11">
      <c r="K449" s="39"/>
    </row>
    <row r="450" spans="11:11">
      <c r="K450" s="39"/>
    </row>
    <row r="451" spans="11:11">
      <c r="K451" s="39"/>
    </row>
    <row r="452" spans="11:11">
      <c r="K452" s="39"/>
    </row>
    <row r="453" spans="11:11">
      <c r="K453" s="39"/>
    </row>
    <row r="454" spans="11:11">
      <c r="K454" s="39"/>
    </row>
    <row r="455" spans="11:11">
      <c r="K455" s="39"/>
    </row>
    <row r="456" spans="11:11">
      <c r="K456" s="39"/>
    </row>
    <row r="457" spans="11:11">
      <c r="K457" s="39"/>
    </row>
    <row r="458" spans="11:11">
      <c r="K458" s="39"/>
    </row>
    <row r="459" spans="11:11">
      <c r="K459" s="39"/>
    </row>
    <row r="460" spans="11:11">
      <c r="K460" s="39"/>
    </row>
    <row r="461" spans="11:11">
      <c r="K461" s="39"/>
    </row>
    <row r="462" spans="11:11">
      <c r="K462" s="39"/>
    </row>
    <row r="463" spans="11:11">
      <c r="K463" s="39"/>
    </row>
    <row r="464" spans="11:11">
      <c r="K464" s="39"/>
    </row>
    <row r="465" spans="11:11">
      <c r="K465" s="39"/>
    </row>
    <row r="466" spans="11:11">
      <c r="K466" s="39"/>
    </row>
    <row r="467" spans="11:11">
      <c r="K467" s="39"/>
    </row>
    <row r="468" spans="11:11">
      <c r="K468" s="39"/>
    </row>
    <row r="469" spans="11:11">
      <c r="K469" s="39"/>
    </row>
    <row r="470" spans="11:11">
      <c r="K470" s="39"/>
    </row>
    <row r="471" spans="11:11">
      <c r="K471" s="39"/>
    </row>
    <row r="472" spans="11:11">
      <c r="K472" s="39"/>
    </row>
    <row r="473" spans="11:11">
      <c r="K473" s="39"/>
    </row>
    <row r="474" spans="11:11">
      <c r="K474" s="39"/>
    </row>
    <row r="475" spans="11:11">
      <c r="K475" s="39"/>
    </row>
    <row r="476" spans="11:11">
      <c r="K476" s="39"/>
    </row>
    <row r="477" spans="11:11">
      <c r="K477" s="39"/>
    </row>
    <row r="478" spans="11:11">
      <c r="K478" s="39"/>
    </row>
    <row r="479" spans="11:11">
      <c r="K479" s="39"/>
    </row>
    <row r="480" spans="11:11">
      <c r="K480" s="39"/>
    </row>
    <row r="481" spans="11:11">
      <c r="K481" s="39"/>
    </row>
    <row r="482" spans="11:11">
      <c r="K482" s="39"/>
    </row>
    <row r="483" spans="11:11">
      <c r="K483" s="39"/>
    </row>
    <row r="484" spans="11:11">
      <c r="K484" s="39"/>
    </row>
    <row r="485" spans="11:11">
      <c r="K485" s="39"/>
    </row>
    <row r="486" spans="11:11">
      <c r="K486" s="39"/>
    </row>
    <row r="487" spans="11:11">
      <c r="K487" s="39"/>
    </row>
    <row r="488" spans="11:11">
      <c r="K488" s="39"/>
    </row>
    <row r="489" spans="11:11">
      <c r="K489" s="39"/>
    </row>
    <row r="490" spans="11:11">
      <c r="K490" s="39"/>
    </row>
    <row r="491" spans="11:11">
      <c r="K491" s="39"/>
    </row>
    <row r="492" spans="11:11">
      <c r="K492" s="39"/>
    </row>
    <row r="493" spans="11:11">
      <c r="K493" s="39"/>
    </row>
    <row r="494" spans="11:11">
      <c r="K494" s="39"/>
    </row>
    <row r="495" spans="11:11">
      <c r="K495" s="39"/>
    </row>
    <row r="496" spans="11:11">
      <c r="K496" s="39"/>
    </row>
    <row r="497" spans="11:11">
      <c r="K497" s="39"/>
    </row>
    <row r="498" spans="11:11">
      <c r="K498" s="39"/>
    </row>
    <row r="499" spans="11:11">
      <c r="K499" s="39"/>
    </row>
    <row r="500" spans="11:11">
      <c r="K500" s="39"/>
    </row>
    <row r="501" spans="11:11">
      <c r="K501" s="39"/>
    </row>
    <row r="502" spans="11:11">
      <c r="K502" s="39"/>
    </row>
    <row r="503" spans="11:11">
      <c r="K503" s="39"/>
    </row>
    <row r="504" spans="11:11">
      <c r="K504" s="39"/>
    </row>
    <row r="505" spans="11:11">
      <c r="K505" s="39"/>
    </row>
    <row r="506" spans="11:11">
      <c r="K506" s="39"/>
    </row>
    <row r="507" spans="11:11">
      <c r="K507" s="39"/>
    </row>
    <row r="508" spans="11:11">
      <c r="K508" s="39"/>
    </row>
    <row r="509" spans="11:11">
      <c r="K509" s="39"/>
    </row>
    <row r="510" spans="11:11">
      <c r="K510" s="39"/>
    </row>
    <row r="511" spans="11:11">
      <c r="K511" s="39"/>
    </row>
    <row r="512" spans="11:11">
      <c r="K512" s="39"/>
    </row>
    <row r="513" spans="11:11">
      <c r="K513" s="39"/>
    </row>
    <row r="514" spans="11:11">
      <c r="K514" s="39"/>
    </row>
    <row r="515" spans="11:11">
      <c r="K515" s="39"/>
    </row>
    <row r="516" spans="11:11">
      <c r="K516" s="39"/>
    </row>
    <row r="517" spans="11:11">
      <c r="K517" s="39"/>
    </row>
    <row r="518" spans="11:11">
      <c r="K518" s="39"/>
    </row>
    <row r="519" spans="11:11">
      <c r="K519" s="39"/>
    </row>
    <row r="520" spans="11:11">
      <c r="K520" s="39"/>
    </row>
    <row r="521" spans="11:11">
      <c r="K521" s="39"/>
    </row>
    <row r="522" spans="11:11">
      <c r="K522" s="39"/>
    </row>
    <row r="523" spans="11:11">
      <c r="K523" s="39"/>
    </row>
    <row r="524" spans="11:11">
      <c r="K524" s="39"/>
    </row>
    <row r="525" spans="11:11">
      <c r="K525" s="39"/>
    </row>
    <row r="526" spans="11:11">
      <c r="K526" s="39"/>
    </row>
    <row r="527" spans="11:11">
      <c r="K527" s="39"/>
    </row>
    <row r="528" spans="11:11">
      <c r="K528" s="39"/>
    </row>
    <row r="529" spans="11:11">
      <c r="K529" s="39"/>
    </row>
    <row r="530" spans="11:11">
      <c r="K530" s="39"/>
    </row>
    <row r="531" spans="11:11">
      <c r="K531" s="39"/>
    </row>
    <row r="532" spans="11:11">
      <c r="K532" s="39"/>
    </row>
    <row r="533" spans="11:11">
      <c r="K533" s="39"/>
    </row>
    <row r="534" spans="11:11">
      <c r="K534" s="39"/>
    </row>
    <row r="535" spans="11:11">
      <c r="K535" s="39"/>
    </row>
    <row r="536" spans="11:11">
      <c r="K536" s="39"/>
    </row>
    <row r="537" spans="11:11">
      <c r="K537" s="39"/>
    </row>
    <row r="538" spans="11:11">
      <c r="K538" s="39"/>
    </row>
    <row r="539" spans="11:11">
      <c r="K539" s="39"/>
    </row>
    <row r="540" spans="11:11">
      <c r="K540" s="39"/>
    </row>
    <row r="541" spans="11:11">
      <c r="K541" s="39"/>
    </row>
    <row r="542" spans="11:11">
      <c r="K542" s="39"/>
    </row>
    <row r="543" spans="11:11">
      <c r="K543" s="39"/>
    </row>
    <row r="544" spans="11:11">
      <c r="K544" s="39"/>
    </row>
    <row r="545" spans="11:11">
      <c r="K545" s="39"/>
    </row>
    <row r="546" spans="11:11">
      <c r="K546" s="39"/>
    </row>
    <row r="547" spans="11:11">
      <c r="K547" s="39"/>
    </row>
    <row r="548" spans="11:11">
      <c r="K548" s="39"/>
    </row>
    <row r="549" spans="11:11">
      <c r="K549" s="39"/>
    </row>
    <row r="550" spans="11:11">
      <c r="K550" s="39"/>
    </row>
    <row r="551" spans="11:11">
      <c r="K551" s="39"/>
    </row>
    <row r="552" spans="11:11">
      <c r="K552" s="39"/>
    </row>
    <row r="553" spans="11:11">
      <c r="K553" s="39"/>
    </row>
    <row r="554" spans="11:11">
      <c r="K554" s="39"/>
    </row>
    <row r="555" spans="11:11">
      <c r="K555" s="39"/>
    </row>
    <row r="556" spans="11:11">
      <c r="K556" s="39"/>
    </row>
    <row r="557" spans="11:11">
      <c r="K557" s="39"/>
    </row>
    <row r="558" spans="11:11">
      <c r="K558" s="39"/>
    </row>
    <row r="559" spans="11:11">
      <c r="K559" s="39"/>
    </row>
    <row r="560" spans="11:11">
      <c r="K560" s="39"/>
    </row>
    <row r="561" spans="11:11">
      <c r="K561" s="39"/>
    </row>
    <row r="562" spans="11:11">
      <c r="K562" s="39"/>
    </row>
    <row r="563" spans="11:11">
      <c r="K563" s="39"/>
    </row>
    <row r="564" spans="11:11">
      <c r="K564" s="39"/>
    </row>
    <row r="565" spans="11:11">
      <c r="K565" s="39"/>
    </row>
    <row r="566" spans="11:11">
      <c r="K566" s="39"/>
    </row>
    <row r="567" spans="11:11">
      <c r="K567" s="39"/>
    </row>
    <row r="568" spans="11:11">
      <c r="K568" s="39"/>
    </row>
    <row r="569" spans="11:11">
      <c r="K569" s="39"/>
    </row>
    <row r="570" spans="11:11">
      <c r="K570" s="39"/>
    </row>
    <row r="571" spans="11:11">
      <c r="K571" s="39"/>
    </row>
    <row r="572" spans="11:11">
      <c r="K572" s="39"/>
    </row>
    <row r="573" spans="11:11">
      <c r="K573" s="39"/>
    </row>
    <row r="574" spans="11:11">
      <c r="K574" s="39"/>
    </row>
    <row r="575" spans="11:11">
      <c r="K575" s="39"/>
    </row>
    <row r="576" spans="11:11">
      <c r="K576" s="39"/>
    </row>
    <row r="577" spans="11:11">
      <c r="K577" s="39"/>
    </row>
    <row r="578" spans="11:11">
      <c r="K578" s="39"/>
    </row>
    <row r="579" spans="11:11">
      <c r="K579" s="39"/>
    </row>
    <row r="580" spans="11:11">
      <c r="K580" s="39"/>
    </row>
    <row r="581" spans="11:11">
      <c r="K581" s="39"/>
    </row>
    <row r="582" spans="11:11">
      <c r="K582" s="39"/>
    </row>
    <row r="583" spans="11:11">
      <c r="K583" s="39"/>
    </row>
    <row r="584" spans="11:11">
      <c r="K584" s="39"/>
    </row>
    <row r="585" spans="11:11">
      <c r="K585" s="39"/>
    </row>
    <row r="586" spans="11:11">
      <c r="K586" s="39"/>
    </row>
    <row r="587" spans="11:11">
      <c r="K587" s="39"/>
    </row>
    <row r="588" spans="11:11">
      <c r="K588" s="39"/>
    </row>
    <row r="589" spans="11:11">
      <c r="K589" s="39"/>
    </row>
    <row r="590" spans="11:11">
      <c r="K590" s="39"/>
    </row>
    <row r="591" spans="11:11">
      <c r="K591" s="39"/>
    </row>
    <row r="592" spans="11:11">
      <c r="K592" s="39"/>
    </row>
    <row r="593" spans="11:11">
      <c r="K593" s="39"/>
    </row>
    <row r="594" spans="11:11">
      <c r="K594" s="39"/>
    </row>
    <row r="595" spans="11:11">
      <c r="K595" s="39"/>
    </row>
    <row r="596" spans="11:11">
      <c r="K596" s="39"/>
    </row>
    <row r="597" spans="11:11">
      <c r="K597" s="39"/>
    </row>
    <row r="598" spans="11:11">
      <c r="K598" s="39"/>
    </row>
    <row r="599" spans="11:11">
      <c r="K599" s="39"/>
    </row>
    <row r="600" spans="11:11">
      <c r="K600" s="39"/>
    </row>
    <row r="601" spans="11:11">
      <c r="K601" s="39"/>
    </row>
    <row r="602" spans="11:11">
      <c r="K602" s="39"/>
    </row>
    <row r="603" spans="11:11">
      <c r="K603" s="39"/>
    </row>
    <row r="604" spans="11:11">
      <c r="K604" s="39"/>
    </row>
    <row r="605" spans="11:11">
      <c r="K605" s="39"/>
    </row>
    <row r="606" spans="11:11">
      <c r="K606" s="39"/>
    </row>
    <row r="607" spans="11:11">
      <c r="K607" s="39"/>
    </row>
    <row r="608" spans="11:11">
      <c r="K608" s="39"/>
    </row>
    <row r="609" spans="11:11">
      <c r="K609" s="39"/>
    </row>
    <row r="610" spans="11:11">
      <c r="K610" s="39"/>
    </row>
    <row r="611" spans="11:11">
      <c r="K611" s="39"/>
    </row>
    <row r="612" spans="11:11">
      <c r="K612" s="39"/>
    </row>
    <row r="613" spans="11:11">
      <c r="K613" s="39"/>
    </row>
    <row r="614" spans="11:11">
      <c r="K614" s="39"/>
    </row>
    <row r="615" spans="11:11">
      <c r="K615" s="39"/>
    </row>
    <row r="616" spans="11:11">
      <c r="K616" s="39"/>
    </row>
    <row r="617" spans="11:11">
      <c r="K617" s="39"/>
    </row>
    <row r="618" spans="11:11">
      <c r="K618" s="39"/>
    </row>
    <row r="619" spans="11:11">
      <c r="K619" s="39"/>
    </row>
    <row r="620" spans="11:11">
      <c r="K620" s="39"/>
    </row>
    <row r="621" spans="11:11">
      <c r="K621" s="39"/>
    </row>
    <row r="622" spans="11:11">
      <c r="K622" s="39"/>
    </row>
    <row r="623" spans="11:11">
      <c r="K623" s="39"/>
    </row>
    <row r="624" spans="11:11">
      <c r="K624" s="39"/>
    </row>
    <row r="625" spans="11:11">
      <c r="K625" s="39"/>
    </row>
    <row r="626" spans="11:11">
      <c r="K626" s="39"/>
    </row>
    <row r="627" spans="11:11">
      <c r="K627" s="39"/>
    </row>
    <row r="628" spans="11:11">
      <c r="K628" s="39"/>
    </row>
    <row r="629" spans="11:11">
      <c r="K629" s="39"/>
    </row>
    <row r="630" spans="11:11">
      <c r="K630" s="39"/>
    </row>
    <row r="631" spans="11:11">
      <c r="K631" s="39"/>
    </row>
    <row r="632" spans="11:11">
      <c r="K632" s="39"/>
    </row>
    <row r="633" spans="11:11">
      <c r="K633" s="39"/>
    </row>
    <row r="634" spans="11:11">
      <c r="K634" s="39"/>
    </row>
    <row r="635" spans="11:11">
      <c r="K635" s="39"/>
    </row>
    <row r="636" spans="11:11">
      <c r="K636" s="39"/>
    </row>
    <row r="637" spans="11:11">
      <c r="K637" s="39"/>
    </row>
    <row r="638" spans="11:11">
      <c r="K638" s="39"/>
    </row>
    <row r="639" spans="11:11">
      <c r="K639" s="39"/>
    </row>
    <row r="640" spans="11:11">
      <c r="K640" s="39"/>
    </row>
    <row r="641" spans="11:11">
      <c r="K641" s="39"/>
    </row>
    <row r="642" spans="11:11">
      <c r="K642" s="39"/>
    </row>
    <row r="643" spans="11:11">
      <c r="K643" s="39"/>
    </row>
    <row r="644" spans="11:11">
      <c r="K644" s="39"/>
    </row>
    <row r="645" spans="11:11">
      <c r="K645" s="39"/>
    </row>
    <row r="646" spans="11:11">
      <c r="K646" s="39"/>
    </row>
    <row r="647" spans="11:11">
      <c r="K647" s="39"/>
    </row>
    <row r="648" spans="11:11">
      <c r="K648" s="39"/>
    </row>
    <row r="649" spans="11:11">
      <c r="K649" s="39"/>
    </row>
    <row r="650" spans="11:11">
      <c r="K650" s="39"/>
    </row>
    <row r="651" spans="11:11">
      <c r="K651" s="39"/>
    </row>
    <row r="652" spans="11:11">
      <c r="K652" s="39"/>
    </row>
    <row r="653" spans="11:11">
      <c r="K653" s="39"/>
    </row>
    <row r="654" spans="11:11">
      <c r="K654" s="39"/>
    </row>
    <row r="655" spans="11:11">
      <c r="K655" s="39"/>
    </row>
    <row r="656" spans="11:11">
      <c r="K656" s="39"/>
    </row>
    <row r="657" spans="11:11">
      <c r="K657" s="39"/>
    </row>
    <row r="658" spans="11:11">
      <c r="K658" s="39"/>
    </row>
    <row r="659" spans="11:11">
      <c r="K659" s="39"/>
    </row>
    <row r="660" spans="11:11">
      <c r="K660" s="39"/>
    </row>
    <row r="661" spans="11:11">
      <c r="K661" s="39"/>
    </row>
    <row r="662" spans="11:11">
      <c r="K662" s="39"/>
    </row>
    <row r="663" spans="11:11">
      <c r="K663" s="39"/>
    </row>
    <row r="664" spans="11:11">
      <c r="K664" s="39"/>
    </row>
    <row r="665" spans="11:11">
      <c r="K665" s="39"/>
    </row>
    <row r="666" spans="11:11">
      <c r="K666" s="39"/>
    </row>
    <row r="667" spans="11:11">
      <c r="K667" s="39"/>
    </row>
    <row r="668" spans="11:11">
      <c r="K668" s="39"/>
    </row>
    <row r="669" spans="11:11">
      <c r="K669" s="39"/>
    </row>
    <row r="670" spans="11:11">
      <c r="K670" s="39"/>
    </row>
    <row r="671" spans="11:11">
      <c r="K671" s="39"/>
    </row>
    <row r="672" spans="11:11">
      <c r="K672" s="39"/>
    </row>
    <row r="673" spans="11:11">
      <c r="K673" s="39"/>
    </row>
    <row r="674" spans="11:11">
      <c r="K674" s="39"/>
    </row>
    <row r="675" spans="11:11">
      <c r="K675" s="39"/>
    </row>
    <row r="676" spans="11:11">
      <c r="K676" s="39"/>
    </row>
    <row r="677" spans="11:11">
      <c r="K677" s="39"/>
    </row>
    <row r="678" spans="11:11">
      <c r="K678" s="39"/>
    </row>
    <row r="679" spans="11:11">
      <c r="K679" s="39"/>
    </row>
    <row r="680" spans="11:11">
      <c r="K680" s="39"/>
    </row>
    <row r="681" spans="11:11">
      <c r="K681" s="39"/>
    </row>
    <row r="682" spans="11:11">
      <c r="K682" s="39"/>
    </row>
    <row r="683" spans="11:11">
      <c r="K683" s="39"/>
    </row>
    <row r="684" spans="11:11">
      <c r="K684" s="39"/>
    </row>
    <row r="685" spans="11:11">
      <c r="K685" s="39"/>
    </row>
    <row r="686" spans="11:11">
      <c r="K686" s="39"/>
    </row>
    <row r="687" spans="11:11">
      <c r="K687" s="39"/>
    </row>
    <row r="688" spans="11:11">
      <c r="K688" s="39"/>
    </row>
    <row r="689" spans="11:11">
      <c r="K689" s="39"/>
    </row>
    <row r="690" spans="11:11">
      <c r="K690" s="39"/>
    </row>
    <row r="691" spans="11:11">
      <c r="K691" s="39"/>
    </row>
    <row r="692" spans="11:11">
      <c r="K692" s="39"/>
    </row>
    <row r="693" spans="11:11">
      <c r="K693" s="39"/>
    </row>
    <row r="694" spans="11:11">
      <c r="K694" s="39"/>
    </row>
    <row r="695" spans="11:11">
      <c r="K695" s="39"/>
    </row>
    <row r="696" spans="11:11">
      <c r="K696" s="39"/>
    </row>
    <row r="697" spans="11:11">
      <c r="K697" s="39"/>
    </row>
    <row r="698" spans="11:11">
      <c r="K698" s="39"/>
    </row>
    <row r="699" spans="11:11">
      <c r="K699" s="39"/>
    </row>
    <row r="700" spans="11:11">
      <c r="K700" s="39"/>
    </row>
    <row r="701" spans="11:11">
      <c r="K701" s="39"/>
    </row>
    <row r="702" spans="11:11">
      <c r="K702" s="39"/>
    </row>
    <row r="703" spans="11:11">
      <c r="K703" s="39"/>
    </row>
    <row r="704" spans="11:11">
      <c r="K704" s="39"/>
    </row>
    <row r="705" spans="11:11">
      <c r="K705" s="39"/>
    </row>
    <row r="706" spans="11:11">
      <c r="K706" s="39"/>
    </row>
    <row r="707" spans="11:11">
      <c r="K707" s="39"/>
    </row>
    <row r="708" spans="11:11">
      <c r="K708" s="39"/>
    </row>
    <row r="709" spans="11:11">
      <c r="K709" s="39"/>
    </row>
    <row r="710" spans="11:11">
      <c r="K710" s="39"/>
    </row>
    <row r="711" spans="11:11">
      <c r="K711" s="39"/>
    </row>
    <row r="712" spans="11:11">
      <c r="K712" s="39"/>
    </row>
    <row r="713" spans="11:11">
      <c r="K713" s="39"/>
    </row>
    <row r="714" spans="11:11">
      <c r="K714" s="39"/>
    </row>
    <row r="715" spans="11:11">
      <c r="K715" s="39"/>
    </row>
    <row r="716" spans="11:11">
      <c r="K716" s="39"/>
    </row>
    <row r="717" spans="11:11">
      <c r="K717" s="39"/>
    </row>
    <row r="718" spans="11:11">
      <c r="K718" s="39"/>
    </row>
    <row r="719" spans="11:11">
      <c r="K719" s="39"/>
    </row>
    <row r="720" spans="11:11">
      <c r="K720" s="39"/>
    </row>
    <row r="721" spans="11:11">
      <c r="K721" s="39"/>
    </row>
    <row r="722" spans="11:11">
      <c r="K722" s="39"/>
    </row>
    <row r="723" spans="11:11">
      <c r="K723" s="39"/>
    </row>
    <row r="724" spans="11:11">
      <c r="K724" s="39"/>
    </row>
    <row r="725" spans="11:11">
      <c r="K725" s="39"/>
    </row>
    <row r="726" spans="11:11">
      <c r="K726" s="39"/>
    </row>
    <row r="727" spans="11:11">
      <c r="K727" s="39"/>
    </row>
    <row r="728" spans="11:11">
      <c r="K728" s="39"/>
    </row>
    <row r="729" spans="11:11">
      <c r="K729" s="39"/>
    </row>
    <row r="730" spans="11:11">
      <c r="K730" s="39"/>
    </row>
    <row r="731" spans="11:11">
      <c r="K731" s="39"/>
    </row>
    <row r="732" spans="11:11">
      <c r="K732" s="39"/>
    </row>
    <row r="733" spans="11:11">
      <c r="K733" s="39"/>
    </row>
    <row r="734" spans="11:11">
      <c r="K734" s="39"/>
    </row>
    <row r="735" spans="11:11">
      <c r="K735" s="39"/>
    </row>
    <row r="736" spans="11:11">
      <c r="K736" s="39"/>
    </row>
    <row r="737" spans="11:11">
      <c r="K737" s="39"/>
    </row>
    <row r="738" spans="11:11">
      <c r="K738" s="39"/>
    </row>
    <row r="739" spans="11:11">
      <c r="K739" s="39"/>
    </row>
    <row r="740" spans="11:11">
      <c r="K740" s="39"/>
    </row>
    <row r="741" spans="11:11">
      <c r="K741" s="39"/>
    </row>
    <row r="742" spans="11:11">
      <c r="K742" s="39"/>
    </row>
    <row r="743" spans="11:11">
      <c r="K743" s="39"/>
    </row>
    <row r="744" spans="11:11">
      <c r="K744" s="39"/>
    </row>
    <row r="745" spans="11:11">
      <c r="K745" s="39"/>
    </row>
    <row r="746" spans="11:11">
      <c r="K746" s="39"/>
    </row>
    <row r="747" spans="11:11">
      <c r="K747" s="39"/>
    </row>
    <row r="748" spans="11:11">
      <c r="K748" s="39"/>
    </row>
    <row r="749" spans="11:11">
      <c r="K749" s="39"/>
    </row>
    <row r="750" spans="11:11">
      <c r="K750" s="39"/>
    </row>
    <row r="751" spans="11:11">
      <c r="K751" s="39"/>
    </row>
    <row r="752" spans="11:11">
      <c r="K752" s="39"/>
    </row>
    <row r="753" spans="11:11">
      <c r="K753" s="39"/>
    </row>
    <row r="754" spans="11:11">
      <c r="K754" s="39"/>
    </row>
    <row r="755" spans="11:11">
      <c r="K755" s="39"/>
    </row>
    <row r="756" spans="11:11">
      <c r="K756" s="39"/>
    </row>
    <row r="757" spans="11:11">
      <c r="K757" s="39"/>
    </row>
    <row r="758" spans="11:11">
      <c r="K758" s="39"/>
    </row>
    <row r="759" spans="11:11">
      <c r="K759" s="39"/>
    </row>
    <row r="760" spans="11:11">
      <c r="K760" s="39"/>
    </row>
    <row r="761" spans="11:11">
      <c r="K761" s="39"/>
    </row>
    <row r="762" spans="11:11">
      <c r="K762" s="39"/>
    </row>
    <row r="763" spans="11:11">
      <c r="K763" s="39"/>
    </row>
    <row r="764" spans="11:11">
      <c r="K764" s="39"/>
    </row>
    <row r="765" spans="11:11">
      <c r="K765" s="39"/>
    </row>
    <row r="766" spans="11:11">
      <c r="K766" s="39"/>
    </row>
    <row r="767" spans="11:11">
      <c r="K767" s="39"/>
    </row>
    <row r="768" spans="11:11">
      <c r="K768" s="39"/>
    </row>
    <row r="769" spans="11:11">
      <c r="K769" s="39"/>
    </row>
    <row r="770" spans="11:11">
      <c r="K770" s="39"/>
    </row>
    <row r="771" spans="11:11">
      <c r="K771" s="39"/>
    </row>
    <row r="772" spans="11:11">
      <c r="K772" s="39"/>
    </row>
    <row r="773" spans="11:11">
      <c r="K773" s="39"/>
    </row>
    <row r="774" spans="11:11">
      <c r="K774" s="39"/>
    </row>
    <row r="775" spans="11:11">
      <c r="K775" s="39"/>
    </row>
    <row r="776" spans="11:11">
      <c r="K776" s="39"/>
    </row>
    <row r="777" spans="11:11">
      <c r="K777" s="39"/>
    </row>
    <row r="778" spans="11:11">
      <c r="K778" s="39"/>
    </row>
    <row r="779" spans="11:11">
      <c r="K779" s="39"/>
    </row>
    <row r="780" spans="11:11">
      <c r="K780" s="39"/>
    </row>
    <row r="781" spans="11:11">
      <c r="K781" s="39"/>
    </row>
    <row r="782" spans="11:11">
      <c r="K782" s="39"/>
    </row>
    <row r="783" spans="11:11">
      <c r="K783" s="39"/>
    </row>
    <row r="784" spans="11:11">
      <c r="K784" s="39"/>
    </row>
    <row r="785" spans="11:11">
      <c r="K785" s="39"/>
    </row>
    <row r="786" spans="11:11">
      <c r="K786" s="39"/>
    </row>
    <row r="787" spans="11:11">
      <c r="K787" s="39"/>
    </row>
    <row r="788" spans="11:11">
      <c r="K788" s="39"/>
    </row>
    <row r="789" spans="11:11">
      <c r="K789" s="39"/>
    </row>
    <row r="790" spans="11:11">
      <c r="K790" s="39"/>
    </row>
    <row r="791" spans="11:11">
      <c r="K791" s="39"/>
    </row>
    <row r="792" spans="11:11">
      <c r="K792" s="39"/>
    </row>
    <row r="793" spans="11:11">
      <c r="K793" s="39"/>
    </row>
    <row r="794" spans="11:11">
      <c r="K794" s="39"/>
    </row>
    <row r="795" spans="11:11">
      <c r="K795" s="39"/>
    </row>
    <row r="796" spans="11:11">
      <c r="K796" s="39"/>
    </row>
    <row r="797" spans="11:11">
      <c r="K797" s="39"/>
    </row>
    <row r="798" spans="11:11">
      <c r="K798" s="39"/>
    </row>
    <row r="799" spans="11:11">
      <c r="K799" s="39"/>
    </row>
    <row r="800" spans="11:11">
      <c r="K800" s="39"/>
    </row>
    <row r="801" spans="11:11">
      <c r="K801" s="39"/>
    </row>
    <row r="802" spans="11:11">
      <c r="K802" s="39"/>
    </row>
    <row r="803" spans="11:11">
      <c r="K803" s="39"/>
    </row>
    <row r="804" spans="11:11">
      <c r="K804" s="39"/>
    </row>
    <row r="805" spans="11:11">
      <c r="K805" s="39"/>
    </row>
    <row r="806" spans="11:11">
      <c r="K806" s="39"/>
    </row>
    <row r="807" spans="11:11">
      <c r="K807" s="39"/>
    </row>
    <row r="808" spans="11:11">
      <c r="K808" s="39"/>
    </row>
    <row r="809" spans="11:11">
      <c r="K809" s="39"/>
    </row>
    <row r="810" spans="11:11">
      <c r="K810" s="39"/>
    </row>
    <row r="811" spans="11:11">
      <c r="K811" s="39"/>
    </row>
    <row r="812" spans="11:11">
      <c r="K812" s="39"/>
    </row>
    <row r="813" spans="11:11">
      <c r="K813" s="39"/>
    </row>
    <row r="814" spans="11:11">
      <c r="K814" s="39"/>
    </row>
    <row r="815" spans="11:11">
      <c r="K815" s="39"/>
    </row>
    <row r="816" spans="11:11">
      <c r="K816" s="39"/>
    </row>
    <row r="817" spans="11:11">
      <c r="K817" s="39"/>
    </row>
    <row r="818" spans="11:11">
      <c r="K818" s="39"/>
    </row>
    <row r="819" spans="11:11">
      <c r="K819" s="39"/>
    </row>
    <row r="820" spans="11:11">
      <c r="K820" s="39"/>
    </row>
    <row r="821" spans="11:11">
      <c r="K821" s="39"/>
    </row>
    <row r="822" spans="11:11">
      <c r="K822" s="39"/>
    </row>
    <row r="823" spans="11:11">
      <c r="K823" s="39"/>
    </row>
    <row r="824" spans="11:11">
      <c r="K824" s="39"/>
    </row>
    <row r="825" spans="11:11">
      <c r="K825" s="39"/>
    </row>
    <row r="826" spans="11:11">
      <c r="K826" s="39"/>
    </row>
    <row r="827" spans="11:11">
      <c r="K827" s="39"/>
    </row>
    <row r="828" spans="11:11">
      <c r="K828" s="39"/>
    </row>
    <row r="829" spans="11:11">
      <c r="K829" s="39"/>
    </row>
    <row r="830" spans="11:11">
      <c r="K830" s="39"/>
    </row>
    <row r="831" spans="11:11">
      <c r="K831" s="39"/>
    </row>
    <row r="832" spans="11:11">
      <c r="K832" s="39"/>
    </row>
    <row r="833" spans="11:11">
      <c r="K833" s="39"/>
    </row>
    <row r="834" spans="11:11">
      <c r="K834" s="39"/>
    </row>
    <row r="835" spans="11:11">
      <c r="K835" s="39"/>
    </row>
    <row r="836" spans="11:11">
      <c r="K836" s="39"/>
    </row>
    <row r="837" spans="11:11">
      <c r="K837" s="39"/>
    </row>
    <row r="838" spans="11:11">
      <c r="K838" s="39"/>
    </row>
    <row r="839" spans="11:11">
      <c r="K839" s="39"/>
    </row>
    <row r="840" spans="11:11">
      <c r="K840" s="39"/>
    </row>
    <row r="841" spans="11:11">
      <c r="K841" s="39"/>
    </row>
    <row r="842" spans="11:11">
      <c r="K842" s="39"/>
    </row>
    <row r="843" spans="11:11">
      <c r="K843" s="39"/>
    </row>
    <row r="844" spans="11:11">
      <c r="K844" s="39"/>
    </row>
    <row r="845" spans="11:11">
      <c r="K845" s="39"/>
    </row>
    <row r="846" spans="11:11">
      <c r="K846" s="39"/>
    </row>
    <row r="847" spans="11:11">
      <c r="K847" s="39"/>
    </row>
    <row r="848" spans="11:11">
      <c r="K848" s="39"/>
    </row>
    <row r="849" spans="11:11">
      <c r="K849" s="39"/>
    </row>
    <row r="850" spans="11:11">
      <c r="K850" s="39"/>
    </row>
    <row r="851" spans="11:11">
      <c r="K851" s="39"/>
    </row>
    <row r="852" spans="11:11">
      <c r="K852" s="39"/>
    </row>
    <row r="853" spans="11:11">
      <c r="K853" s="39"/>
    </row>
    <row r="854" spans="11:11">
      <c r="K854" s="39"/>
    </row>
    <row r="855" spans="11:11">
      <c r="K855" s="39"/>
    </row>
    <row r="856" spans="11:11">
      <c r="K856" s="39"/>
    </row>
    <row r="857" spans="11:11">
      <c r="K857" s="39"/>
    </row>
    <row r="858" spans="11:11">
      <c r="K858" s="39"/>
    </row>
    <row r="859" spans="11:11">
      <c r="K859" s="39"/>
    </row>
    <row r="860" spans="11:11">
      <c r="K860" s="39"/>
    </row>
    <row r="861" spans="11:11">
      <c r="K861" s="39"/>
    </row>
    <row r="862" spans="11:11">
      <c r="K862" s="39"/>
    </row>
    <row r="863" spans="11:11">
      <c r="K863" s="39"/>
    </row>
    <row r="864" spans="11:11">
      <c r="K864" s="39"/>
    </row>
    <row r="865" spans="11:11">
      <c r="K865" s="39"/>
    </row>
    <row r="866" spans="11:11">
      <c r="K866" s="39"/>
    </row>
    <row r="867" spans="11:11">
      <c r="K867" s="39"/>
    </row>
    <row r="868" spans="11:11">
      <c r="K868" s="39"/>
    </row>
    <row r="869" spans="11:11">
      <c r="K869" s="39"/>
    </row>
    <row r="870" spans="11:11">
      <c r="K870" s="39"/>
    </row>
    <row r="871" spans="11:11">
      <c r="K871" s="39"/>
    </row>
    <row r="872" spans="11:11">
      <c r="K872" s="39"/>
    </row>
    <row r="873" spans="11:11">
      <c r="K873" s="39"/>
    </row>
    <row r="874" spans="11:11">
      <c r="K874" s="39"/>
    </row>
    <row r="875" spans="11:11">
      <c r="K875" s="39"/>
    </row>
    <row r="876" spans="11:11">
      <c r="K876" s="39"/>
    </row>
    <row r="877" spans="11:11">
      <c r="K877" s="39"/>
    </row>
    <row r="878" spans="11:11">
      <c r="K878" s="39"/>
    </row>
    <row r="879" spans="11:11">
      <c r="K879" s="39"/>
    </row>
    <row r="880" spans="11:11">
      <c r="K880" s="39"/>
    </row>
    <row r="881" spans="11:11">
      <c r="K881" s="39"/>
    </row>
    <row r="882" spans="11:11">
      <c r="K882" s="39"/>
    </row>
    <row r="883" spans="11:11">
      <c r="K883" s="39"/>
    </row>
    <row r="884" spans="11:11">
      <c r="K884" s="39"/>
    </row>
    <row r="885" spans="11:11">
      <c r="K885" s="39"/>
    </row>
    <row r="886" spans="11:11">
      <c r="K886" s="39"/>
    </row>
    <row r="887" spans="11:11">
      <c r="K887" s="39"/>
    </row>
    <row r="888" spans="11:11">
      <c r="K888" s="39"/>
    </row>
    <row r="889" spans="11:11">
      <c r="K889" s="39"/>
    </row>
    <row r="890" spans="11:11">
      <c r="K890" s="39"/>
    </row>
    <row r="891" spans="11:11">
      <c r="K891" s="39"/>
    </row>
    <row r="892" spans="11:11">
      <c r="K892" s="39"/>
    </row>
    <row r="893" spans="11:11">
      <c r="K893" s="39"/>
    </row>
    <row r="894" spans="11:11">
      <c r="K894" s="39"/>
    </row>
    <row r="895" spans="11:11">
      <c r="K895" s="39"/>
    </row>
    <row r="896" spans="11:11">
      <c r="K896" s="39"/>
    </row>
    <row r="897" spans="11:11">
      <c r="K897" s="39"/>
    </row>
    <row r="898" spans="11:11">
      <c r="K898" s="39"/>
    </row>
    <row r="899" spans="11:11">
      <c r="K899" s="39"/>
    </row>
    <row r="900" spans="11:11">
      <c r="K900" s="39"/>
    </row>
    <row r="901" spans="11:11">
      <c r="K901" s="39"/>
    </row>
    <row r="902" spans="11:11">
      <c r="K902" s="39"/>
    </row>
    <row r="903" spans="11:11">
      <c r="K903" s="39"/>
    </row>
    <row r="904" spans="11:11">
      <c r="K904" s="39"/>
    </row>
    <row r="905" spans="11:11">
      <c r="K905" s="39"/>
    </row>
    <row r="906" spans="11:11">
      <c r="K906" s="39"/>
    </row>
    <row r="907" spans="11:11">
      <c r="K907" s="39"/>
    </row>
    <row r="908" spans="11:11">
      <c r="K908" s="39"/>
    </row>
    <row r="909" spans="11:11">
      <c r="K909" s="39"/>
    </row>
    <row r="910" spans="11:11">
      <c r="K910" s="39"/>
    </row>
    <row r="911" spans="11:11">
      <c r="K911" s="39"/>
    </row>
    <row r="912" spans="11:11">
      <c r="K912" s="39"/>
    </row>
    <row r="913" spans="11:11">
      <c r="K913" s="39"/>
    </row>
    <row r="914" spans="11:11">
      <c r="K914" s="39"/>
    </row>
    <row r="915" spans="11:11">
      <c r="K915" s="39"/>
    </row>
    <row r="916" spans="11:11">
      <c r="K916" s="39"/>
    </row>
    <row r="917" spans="11:11">
      <c r="K917" s="39"/>
    </row>
    <row r="918" spans="11:11">
      <c r="K918" s="39"/>
    </row>
    <row r="919" spans="11:11">
      <c r="K919" s="39"/>
    </row>
    <row r="920" spans="11:11">
      <c r="K920" s="39"/>
    </row>
    <row r="921" spans="11:11">
      <c r="K921" s="39"/>
    </row>
    <row r="922" spans="11:11">
      <c r="K922" s="39"/>
    </row>
    <row r="923" spans="11:11">
      <c r="K923" s="39"/>
    </row>
    <row r="924" spans="11:11">
      <c r="K924" s="39"/>
    </row>
    <row r="925" spans="11:11">
      <c r="K925" s="39"/>
    </row>
    <row r="926" spans="11:11">
      <c r="K926" s="39"/>
    </row>
    <row r="927" spans="11:11">
      <c r="K927" s="39"/>
    </row>
    <row r="928" spans="11:11">
      <c r="K928" s="39"/>
    </row>
    <row r="929" spans="11:11">
      <c r="K929" s="39"/>
    </row>
    <row r="930" spans="11:11">
      <c r="K930" s="39"/>
    </row>
    <row r="931" spans="11:11">
      <c r="K931" s="39"/>
    </row>
    <row r="932" spans="11:11">
      <c r="K932" s="39"/>
    </row>
    <row r="933" spans="11:11">
      <c r="K933" s="39"/>
    </row>
    <row r="934" spans="11:11">
      <c r="K934" s="39"/>
    </row>
    <row r="935" spans="11:11">
      <c r="K935" s="39"/>
    </row>
    <row r="936" spans="11:11">
      <c r="K936" s="39"/>
    </row>
    <row r="937" spans="11:11">
      <c r="K937" s="39"/>
    </row>
    <row r="938" spans="11:11">
      <c r="K938" s="39"/>
    </row>
    <row r="939" spans="11:11">
      <c r="K939" s="39"/>
    </row>
    <row r="940" spans="11:11">
      <c r="K940" s="39"/>
    </row>
    <row r="941" spans="11:11">
      <c r="K941" s="39"/>
    </row>
    <row r="942" spans="11:11">
      <c r="K942" s="39"/>
    </row>
    <row r="943" spans="11:11">
      <c r="K943" s="39"/>
    </row>
    <row r="944" spans="11:11">
      <c r="K944" s="39"/>
    </row>
    <row r="945" spans="11:11">
      <c r="K945" s="39"/>
    </row>
    <row r="946" spans="11:11">
      <c r="K946" s="39"/>
    </row>
    <row r="947" spans="11:11">
      <c r="K947" s="39"/>
    </row>
    <row r="948" spans="11:11">
      <c r="K948" s="39"/>
    </row>
    <row r="949" spans="11:11">
      <c r="K949" s="39"/>
    </row>
    <row r="950" spans="11:11">
      <c r="K950" s="39"/>
    </row>
    <row r="951" spans="11:11">
      <c r="K951" s="39"/>
    </row>
    <row r="952" spans="11:11">
      <c r="K952" s="39"/>
    </row>
    <row r="953" spans="11:11">
      <c r="K953" s="39"/>
    </row>
    <row r="954" spans="11:11">
      <c r="K954" s="39"/>
    </row>
    <row r="955" spans="11:11">
      <c r="K955" s="39"/>
    </row>
    <row r="956" spans="11:11">
      <c r="K956" s="39"/>
    </row>
    <row r="957" spans="11:11">
      <c r="K957" s="39"/>
    </row>
    <row r="958" spans="11:11">
      <c r="K958" s="39"/>
    </row>
    <row r="959" spans="11:11">
      <c r="K959" s="39"/>
    </row>
    <row r="960" spans="11:11">
      <c r="K960" s="39"/>
    </row>
    <row r="961" spans="11:11">
      <c r="K961" s="39"/>
    </row>
    <row r="962" spans="11:11">
      <c r="K962" s="39"/>
    </row>
    <row r="963" spans="11:11">
      <c r="K963" s="39"/>
    </row>
    <row r="964" spans="11:11">
      <c r="K964" s="39"/>
    </row>
    <row r="965" spans="11:11">
      <c r="K965" s="39"/>
    </row>
    <row r="966" spans="11:11">
      <c r="K966" s="39"/>
    </row>
    <row r="967" spans="11:11">
      <c r="K967" s="39"/>
    </row>
    <row r="968" spans="11:11">
      <c r="K968" s="39"/>
    </row>
    <row r="969" spans="11:11">
      <c r="K969" s="39"/>
    </row>
    <row r="970" spans="11:11">
      <c r="K970" s="39"/>
    </row>
    <row r="971" spans="11:11">
      <c r="K971" s="39"/>
    </row>
    <row r="972" spans="11:11">
      <c r="K972" s="39"/>
    </row>
    <row r="973" spans="11:11">
      <c r="K973" s="39"/>
    </row>
    <row r="974" spans="11:11">
      <c r="K974" s="39"/>
    </row>
    <row r="975" spans="11:11">
      <c r="K975" s="39"/>
    </row>
    <row r="976" spans="11:11">
      <c r="K976" s="39"/>
    </row>
    <row r="977" spans="11:11">
      <c r="K977" s="39"/>
    </row>
    <row r="978" spans="11:11">
      <c r="K978" s="39"/>
    </row>
    <row r="979" spans="11:11">
      <c r="K979" s="39"/>
    </row>
    <row r="980" spans="11:11">
      <c r="K980" s="39"/>
    </row>
    <row r="981" spans="11:11">
      <c r="K981" s="39"/>
    </row>
    <row r="982" spans="11:11">
      <c r="K982" s="39"/>
    </row>
    <row r="983" spans="11:11">
      <c r="K983" s="39"/>
    </row>
    <row r="984" spans="11:11">
      <c r="K984" s="39"/>
    </row>
    <row r="985" spans="11:11">
      <c r="K985" s="39"/>
    </row>
    <row r="986" spans="11:11">
      <c r="K986" s="39"/>
    </row>
    <row r="987" spans="11:11">
      <c r="K987" s="39"/>
    </row>
    <row r="988" spans="11:11">
      <c r="K988" s="39"/>
    </row>
    <row r="989" spans="11:11">
      <c r="K989" s="39"/>
    </row>
    <row r="990" spans="11:11">
      <c r="K990" s="39"/>
    </row>
    <row r="991" spans="11:11">
      <c r="K991" s="39"/>
    </row>
    <row r="992" spans="11:11">
      <c r="K992" s="39"/>
    </row>
    <row r="993" spans="11:11">
      <c r="K993" s="39"/>
    </row>
    <row r="994" spans="11:11">
      <c r="K994" s="39"/>
    </row>
    <row r="995" spans="11:11">
      <c r="K995" s="39"/>
    </row>
    <row r="996" spans="11:11">
      <c r="K996" s="39"/>
    </row>
    <row r="997" spans="11:11">
      <c r="K997" s="39"/>
    </row>
    <row r="998" spans="11:11">
      <c r="K998" s="39"/>
    </row>
    <row r="999" spans="11:11">
      <c r="K999" s="39"/>
    </row>
    <row r="1000" spans="11:11">
      <c r="K1000" s="39"/>
    </row>
    <row r="1001" spans="11:11">
      <c r="K1001" s="39"/>
    </row>
    <row r="1002" spans="11:11">
      <c r="K1002" s="39"/>
    </row>
    <row r="1003" spans="11:11">
      <c r="K1003" s="39"/>
    </row>
    <row r="1004" spans="11:11">
      <c r="K1004" s="39"/>
    </row>
    <row r="1005" spans="11:11">
      <c r="K1005" s="39"/>
    </row>
    <row r="1006" spans="11:11">
      <c r="K1006" s="39"/>
    </row>
    <row r="1007" spans="11:11">
      <c r="K1007" s="39"/>
    </row>
    <row r="1008" spans="11:11">
      <c r="K1008" s="39"/>
    </row>
    <row r="1009" spans="11:11">
      <c r="K1009" s="39"/>
    </row>
    <row r="1010" spans="11:11">
      <c r="K1010" s="39"/>
    </row>
    <row r="1011" spans="11:11">
      <c r="K1011" s="39"/>
    </row>
    <row r="1012" spans="11:11">
      <c r="K1012" s="39"/>
    </row>
    <row r="1013" spans="11:11">
      <c r="K1013" s="39"/>
    </row>
    <row r="1014" spans="11:11">
      <c r="K1014" s="39"/>
    </row>
    <row r="1015" spans="11:11">
      <c r="K1015" s="39"/>
    </row>
    <row r="1016" spans="11:11">
      <c r="K1016" s="39"/>
    </row>
    <row r="1017" spans="11:11">
      <c r="K1017" s="39"/>
    </row>
    <row r="1018" spans="11:11">
      <c r="K1018" s="39"/>
    </row>
    <row r="1019" spans="11:11">
      <c r="K1019" s="39"/>
    </row>
    <row r="1020" spans="11:11">
      <c r="K1020" s="39"/>
    </row>
    <row r="1021" spans="11:11">
      <c r="K1021" s="39"/>
    </row>
    <row r="1022" spans="11:11">
      <c r="K1022" s="39"/>
    </row>
    <row r="1023" spans="11:11">
      <c r="K1023" s="39"/>
    </row>
    <row r="1024" spans="11:11">
      <c r="K1024" s="39"/>
    </row>
    <row r="1025" spans="11:11">
      <c r="K1025" s="39"/>
    </row>
    <row r="1026" spans="11:11">
      <c r="K1026" s="39"/>
    </row>
    <row r="1027" spans="11:11">
      <c r="K1027" s="39"/>
    </row>
    <row r="1028" spans="11:11">
      <c r="K1028" s="39"/>
    </row>
    <row r="1029" spans="11:11">
      <c r="K1029" s="39"/>
    </row>
    <row r="1030" spans="11:11">
      <c r="K1030" s="39"/>
    </row>
    <row r="1031" spans="11:11">
      <c r="K1031" s="39"/>
    </row>
    <row r="1032" spans="11:11">
      <c r="K1032" s="39"/>
    </row>
    <row r="1033" spans="11:11">
      <c r="K1033" s="39"/>
    </row>
    <row r="1034" spans="11:11">
      <c r="K1034" s="39"/>
    </row>
    <row r="1035" spans="11:11">
      <c r="K1035" s="39"/>
    </row>
    <row r="1036" spans="11:11">
      <c r="K1036" s="39"/>
    </row>
    <row r="1037" spans="11:11">
      <c r="K1037" s="39"/>
    </row>
    <row r="1038" spans="11:11">
      <c r="K1038" s="39"/>
    </row>
    <row r="1039" spans="11:11">
      <c r="K1039" s="39"/>
    </row>
    <row r="1040" spans="11:11">
      <c r="K1040" s="39"/>
    </row>
    <row r="1041" spans="11:11">
      <c r="K1041" s="39"/>
    </row>
    <row r="1042" spans="11:11">
      <c r="K1042" s="39"/>
    </row>
    <row r="1043" spans="11:11">
      <c r="K1043" s="39"/>
    </row>
    <row r="1044" spans="11:11">
      <c r="K1044" s="39"/>
    </row>
    <row r="1045" spans="11:11">
      <c r="K1045" s="39"/>
    </row>
    <row r="1046" spans="11:11">
      <c r="K1046" s="39"/>
    </row>
    <row r="1047" spans="11:11">
      <c r="K1047" s="39"/>
    </row>
    <row r="1048" spans="11:11">
      <c r="K1048" s="39"/>
    </row>
    <row r="1049" spans="11:11">
      <c r="K1049" s="39"/>
    </row>
    <row r="1050" spans="11:11">
      <c r="K1050" s="39"/>
    </row>
    <row r="1051" spans="11:11">
      <c r="K1051" s="39"/>
    </row>
    <row r="1052" spans="11:11">
      <c r="K1052" s="39"/>
    </row>
    <row r="1053" spans="11:11">
      <c r="K1053" s="39"/>
    </row>
    <row r="1054" spans="11:11">
      <c r="K1054" s="39"/>
    </row>
    <row r="1055" spans="11:11">
      <c r="K1055" s="39"/>
    </row>
    <row r="1056" spans="11:11">
      <c r="K1056" s="39"/>
    </row>
    <row r="1057" spans="11:11">
      <c r="K1057" s="39"/>
    </row>
    <row r="1058" spans="11:11">
      <c r="K1058" s="39"/>
    </row>
    <row r="1059" spans="11:11">
      <c r="K1059" s="39"/>
    </row>
    <row r="1060" spans="11:11">
      <c r="K1060" s="39"/>
    </row>
    <row r="1061" spans="11:11">
      <c r="K1061" s="39"/>
    </row>
    <row r="1062" spans="11:11">
      <c r="K1062" s="39"/>
    </row>
    <row r="1063" spans="11:11">
      <c r="K1063" s="39"/>
    </row>
    <row r="1064" spans="11:11">
      <c r="K1064" s="39"/>
    </row>
    <row r="1065" spans="11:11">
      <c r="K1065" s="39"/>
    </row>
    <row r="1066" spans="11:11">
      <c r="K1066" s="39"/>
    </row>
    <row r="1067" spans="11:11">
      <c r="K1067" s="39"/>
    </row>
    <row r="1068" spans="11:11">
      <c r="K1068" s="39"/>
    </row>
    <row r="1069" spans="11:11">
      <c r="K1069" s="39"/>
    </row>
    <row r="1070" spans="11:11">
      <c r="K1070" s="39"/>
    </row>
    <row r="1071" spans="11:11">
      <c r="K1071" s="39"/>
    </row>
    <row r="1072" spans="11:11">
      <c r="K1072" s="39"/>
    </row>
    <row r="1073" spans="11:11">
      <c r="K1073" s="39"/>
    </row>
    <row r="1074" spans="11:11">
      <c r="K1074" s="39"/>
    </row>
    <row r="1075" spans="11:11">
      <c r="K1075" s="39"/>
    </row>
    <row r="1076" spans="11:11">
      <c r="K1076" s="39"/>
    </row>
    <row r="1077" spans="11:11">
      <c r="K1077" s="39"/>
    </row>
    <row r="1078" spans="11:11">
      <c r="K1078" s="39"/>
    </row>
    <row r="1079" spans="11:11">
      <c r="K1079" s="39"/>
    </row>
    <row r="1080" spans="11:11">
      <c r="K1080" s="39"/>
    </row>
    <row r="1081" spans="11:11">
      <c r="K1081" s="39"/>
    </row>
    <row r="1082" spans="11:11">
      <c r="K1082" s="39"/>
    </row>
    <row r="1083" spans="11:11">
      <c r="K1083" s="39"/>
    </row>
    <row r="1084" spans="11:11">
      <c r="K1084" s="39"/>
    </row>
    <row r="1085" spans="11:11">
      <c r="K1085" s="39"/>
    </row>
    <row r="1086" spans="11:11">
      <c r="K1086" s="39"/>
    </row>
    <row r="1087" spans="11:11">
      <c r="K1087" s="39"/>
    </row>
    <row r="1088" spans="11:11">
      <c r="K1088" s="39"/>
    </row>
    <row r="1089" spans="11:11">
      <c r="K1089" s="39"/>
    </row>
    <row r="1090" spans="11:11">
      <c r="K1090" s="39"/>
    </row>
    <row r="1091" spans="11:11">
      <c r="K1091" s="39"/>
    </row>
    <row r="1092" spans="11:11">
      <c r="K1092" s="39"/>
    </row>
    <row r="1093" spans="11:11">
      <c r="K1093" s="39"/>
    </row>
    <row r="1094" spans="11:11">
      <c r="K1094" s="39"/>
    </row>
    <row r="1095" spans="11:11">
      <c r="K1095" s="39"/>
    </row>
    <row r="1096" spans="11:11">
      <c r="K1096" s="39"/>
    </row>
    <row r="1097" spans="11:11">
      <c r="K1097" s="39"/>
    </row>
    <row r="1098" spans="11:11">
      <c r="K1098" s="39"/>
    </row>
    <row r="1099" spans="11:11">
      <c r="K1099" s="39"/>
    </row>
    <row r="1100" spans="11:11">
      <c r="K1100" s="39"/>
    </row>
    <row r="1101" spans="11:11">
      <c r="K1101" s="39"/>
    </row>
    <row r="1102" spans="11:11">
      <c r="K1102" s="39"/>
    </row>
    <row r="1103" spans="11:11">
      <c r="K1103" s="39"/>
    </row>
    <row r="1104" spans="11:11">
      <c r="K1104" s="39"/>
    </row>
    <row r="1105" spans="11:11">
      <c r="K1105" s="39"/>
    </row>
    <row r="1106" spans="11:11">
      <c r="K1106" s="39"/>
    </row>
    <row r="1107" spans="11:11">
      <c r="K1107" s="39"/>
    </row>
    <row r="1108" spans="11:11">
      <c r="K1108" s="39"/>
    </row>
    <row r="1109" spans="11:11">
      <c r="K1109" s="39"/>
    </row>
    <row r="1110" spans="11:11">
      <c r="K1110" s="39"/>
    </row>
    <row r="1111" spans="11:11">
      <c r="K1111" s="39"/>
    </row>
    <row r="1112" spans="11:11">
      <c r="K1112" s="39"/>
    </row>
    <row r="1113" spans="11:11">
      <c r="K1113" s="39"/>
    </row>
    <row r="1114" spans="11:11">
      <c r="K1114" s="39"/>
    </row>
    <row r="1115" spans="11:11">
      <c r="K1115" s="39"/>
    </row>
    <row r="1116" spans="11:11">
      <c r="K1116" s="39"/>
    </row>
    <row r="1117" spans="11:11">
      <c r="K1117" s="39"/>
    </row>
    <row r="1118" spans="11:11">
      <c r="K1118" s="39"/>
    </row>
    <row r="1119" spans="11:11">
      <c r="K1119" s="39"/>
    </row>
    <row r="1120" spans="11:11">
      <c r="K1120" s="39"/>
    </row>
    <row r="1121" spans="11:11">
      <c r="K1121" s="39"/>
    </row>
    <row r="1122" spans="11:11">
      <c r="K1122" s="39"/>
    </row>
    <row r="1123" spans="11:11">
      <c r="K1123" s="39"/>
    </row>
    <row r="1124" spans="11:11">
      <c r="K1124" s="39"/>
    </row>
    <row r="1125" spans="11:11">
      <c r="K1125" s="39"/>
    </row>
    <row r="1126" spans="11:11">
      <c r="K1126" s="39"/>
    </row>
    <row r="1127" spans="11:11">
      <c r="K1127" s="39"/>
    </row>
    <row r="1128" spans="11:11">
      <c r="K1128" s="39"/>
    </row>
    <row r="1129" spans="11:11">
      <c r="K1129" s="39"/>
    </row>
    <row r="1130" spans="11:11">
      <c r="K1130" s="39"/>
    </row>
    <row r="1131" spans="11:11">
      <c r="K1131" s="39"/>
    </row>
    <row r="1132" spans="11:11">
      <c r="K1132" s="39"/>
    </row>
    <row r="1133" spans="11:11">
      <c r="K1133" s="39"/>
    </row>
    <row r="1134" spans="11:11">
      <c r="K1134" s="39"/>
    </row>
    <row r="1135" spans="11:11">
      <c r="K1135" s="39"/>
    </row>
    <row r="1136" spans="11:11">
      <c r="K1136" s="39"/>
    </row>
    <row r="1137" spans="11:11">
      <c r="K1137" s="39"/>
    </row>
    <row r="1138" spans="11:11">
      <c r="K1138" s="39"/>
    </row>
    <row r="1139" spans="11:11">
      <c r="K1139" s="39"/>
    </row>
    <row r="1140" spans="11:11">
      <c r="K1140" s="39"/>
    </row>
    <row r="1141" spans="11:11">
      <c r="K1141" s="39"/>
    </row>
    <row r="1142" spans="11:11">
      <c r="K1142" s="39"/>
    </row>
    <row r="1143" spans="11:11">
      <c r="K1143" s="39"/>
    </row>
    <row r="1144" spans="11:11">
      <c r="K1144" s="39"/>
    </row>
    <row r="1145" spans="11:11">
      <c r="K1145" s="39"/>
    </row>
    <row r="1146" spans="11:11">
      <c r="K1146" s="39"/>
    </row>
    <row r="1147" spans="11:11">
      <c r="K1147" s="39"/>
    </row>
    <row r="1148" spans="11:11">
      <c r="K1148" s="39"/>
    </row>
    <row r="1149" spans="11:11">
      <c r="K1149" s="39"/>
    </row>
    <row r="1150" spans="11:11">
      <c r="K1150" s="39"/>
    </row>
    <row r="1151" spans="11:11">
      <c r="K1151" s="39"/>
    </row>
    <row r="1152" spans="11:11">
      <c r="K1152" s="39"/>
    </row>
    <row r="1153" spans="11:11">
      <c r="K1153" s="39"/>
    </row>
    <row r="1154" spans="11:11">
      <c r="K1154" s="39"/>
    </row>
    <row r="1155" spans="11:11">
      <c r="K1155" s="39"/>
    </row>
    <row r="1156" spans="11:11">
      <c r="K1156" s="39"/>
    </row>
    <row r="1157" spans="11:11">
      <c r="K1157" s="39"/>
    </row>
    <row r="1158" spans="11:11">
      <c r="K1158" s="39"/>
    </row>
    <row r="1159" spans="11:11">
      <c r="K1159" s="39"/>
    </row>
    <row r="1160" spans="11:11">
      <c r="K1160" s="39"/>
    </row>
    <row r="1161" spans="11:11">
      <c r="K1161" s="39"/>
    </row>
    <row r="1162" spans="11:11">
      <c r="K1162" s="39"/>
    </row>
    <row r="1163" spans="11:11">
      <c r="K1163" s="39"/>
    </row>
    <row r="1164" spans="11:11">
      <c r="K1164" s="39"/>
    </row>
    <row r="1165" spans="11:11">
      <c r="K1165" s="39"/>
    </row>
    <row r="1166" spans="11:11">
      <c r="K1166" s="39"/>
    </row>
    <row r="1167" spans="11:11">
      <c r="K1167" s="39"/>
    </row>
    <row r="1168" spans="11:11">
      <c r="K1168" s="39"/>
    </row>
    <row r="1169" spans="11:11">
      <c r="K1169" s="39"/>
    </row>
    <row r="1170" spans="11:11">
      <c r="K1170" s="39"/>
    </row>
    <row r="1171" spans="11:11">
      <c r="K1171" s="39"/>
    </row>
    <row r="1172" spans="11:11">
      <c r="K1172" s="39"/>
    </row>
    <row r="1173" spans="11:11">
      <c r="K1173" s="39"/>
    </row>
    <row r="1174" spans="11:11">
      <c r="K1174" s="39"/>
    </row>
    <row r="1175" spans="11:11">
      <c r="K1175" s="39"/>
    </row>
    <row r="1176" spans="11:11">
      <c r="K1176" s="39"/>
    </row>
    <row r="1177" spans="11:11">
      <c r="K1177" s="39"/>
    </row>
    <row r="1178" spans="11:11">
      <c r="K1178" s="39"/>
    </row>
    <row r="1179" spans="11:11">
      <c r="K1179" s="39"/>
    </row>
    <row r="1180" spans="11:11">
      <c r="K1180" s="39"/>
    </row>
    <row r="1181" spans="11:11">
      <c r="K1181" s="39"/>
    </row>
    <row r="1182" spans="11:11">
      <c r="K1182" s="39"/>
    </row>
    <row r="1183" spans="11:11">
      <c r="K1183" s="39"/>
    </row>
    <row r="1184" spans="11:11">
      <c r="K1184" s="39"/>
    </row>
    <row r="1185" spans="11:11">
      <c r="K1185" s="39"/>
    </row>
    <row r="1186" spans="11:11">
      <c r="K1186" s="39"/>
    </row>
    <row r="1187" spans="11:11">
      <c r="K1187" s="39"/>
    </row>
    <row r="1188" spans="11:11">
      <c r="K1188" s="39"/>
    </row>
    <row r="1189" spans="11:11">
      <c r="K1189" s="39"/>
    </row>
    <row r="1190" spans="11:11">
      <c r="K1190" s="39"/>
    </row>
    <row r="1191" spans="11:11">
      <c r="K1191" s="39"/>
    </row>
    <row r="1192" spans="11:11">
      <c r="K1192" s="39"/>
    </row>
    <row r="1193" spans="11:11">
      <c r="K1193" s="39"/>
    </row>
    <row r="1194" spans="11:11">
      <c r="K1194" s="39"/>
    </row>
    <row r="1195" spans="11:11">
      <c r="K1195" s="39"/>
    </row>
    <row r="1196" spans="11:11">
      <c r="K1196" s="39"/>
    </row>
    <row r="1197" spans="11:11">
      <c r="K1197" s="39"/>
    </row>
    <row r="1198" spans="11:11">
      <c r="K1198" s="39"/>
    </row>
    <row r="1199" spans="11:11">
      <c r="K1199" s="39"/>
    </row>
    <row r="1200" spans="11:11">
      <c r="K1200" s="39"/>
    </row>
    <row r="1201" spans="11:11">
      <c r="K1201" s="39"/>
    </row>
    <row r="1202" spans="11:11">
      <c r="K1202" s="39"/>
    </row>
    <row r="1203" spans="11:11">
      <c r="K1203" s="39"/>
    </row>
    <row r="1204" spans="11:11">
      <c r="K1204" s="39"/>
    </row>
    <row r="1205" spans="11:11">
      <c r="K1205" s="39"/>
    </row>
    <row r="1206" spans="11:11">
      <c r="K1206" s="39"/>
    </row>
    <row r="1207" spans="11:11">
      <c r="K1207" s="39"/>
    </row>
    <row r="1208" spans="11:11">
      <c r="K1208" s="39"/>
    </row>
    <row r="1209" spans="11:11">
      <c r="K1209" s="39"/>
    </row>
    <row r="1210" spans="11:11">
      <c r="K1210" s="39"/>
    </row>
    <row r="1211" spans="11:11">
      <c r="K1211" s="39"/>
    </row>
    <row r="1212" spans="11:11">
      <c r="K1212" s="39"/>
    </row>
    <row r="1213" spans="11:11">
      <c r="K1213" s="39"/>
    </row>
    <row r="1214" spans="11:11">
      <c r="K1214" s="39"/>
    </row>
    <row r="1215" spans="11:11">
      <c r="K1215" s="39"/>
    </row>
    <row r="1216" spans="11:11">
      <c r="K1216" s="39"/>
    </row>
    <row r="1217" spans="11:11">
      <c r="K1217" s="39"/>
    </row>
    <row r="1218" spans="11:11">
      <c r="K1218" s="39"/>
    </row>
    <row r="1219" spans="11:11">
      <c r="K1219" s="39"/>
    </row>
    <row r="1220" spans="11:11">
      <c r="K1220" s="39"/>
    </row>
    <row r="1221" spans="11:11">
      <c r="K1221" s="39"/>
    </row>
    <row r="1222" spans="11:11">
      <c r="K1222" s="39"/>
    </row>
    <row r="1223" spans="11:11">
      <c r="K1223" s="39"/>
    </row>
    <row r="1224" spans="11:11">
      <c r="K1224" s="39"/>
    </row>
    <row r="1225" spans="11:11">
      <c r="K1225" s="39"/>
    </row>
    <row r="1226" spans="11:11">
      <c r="K1226" s="39"/>
    </row>
    <row r="1227" spans="11:11">
      <c r="K1227" s="39"/>
    </row>
    <row r="1228" spans="11:11">
      <c r="K1228" s="39"/>
    </row>
    <row r="1229" spans="11:11">
      <c r="K1229" s="39"/>
    </row>
    <row r="1230" spans="11:11">
      <c r="K1230" s="39"/>
    </row>
    <row r="1231" spans="11:11">
      <c r="K1231" s="39"/>
    </row>
    <row r="1232" spans="11:11">
      <c r="K1232" s="39"/>
    </row>
    <row r="1233" spans="11:11">
      <c r="K1233" s="39"/>
    </row>
    <row r="1234" spans="11:11">
      <c r="K1234" s="39"/>
    </row>
    <row r="1235" spans="11:11">
      <c r="K1235" s="39"/>
    </row>
    <row r="1236" spans="11:11">
      <c r="K1236" s="39"/>
    </row>
    <row r="1237" spans="11:11">
      <c r="K1237" s="39"/>
    </row>
    <row r="1238" spans="11:11">
      <c r="K1238" s="39"/>
    </row>
    <row r="1239" spans="11:11">
      <c r="K1239" s="39"/>
    </row>
    <row r="1240" spans="11:11">
      <c r="K1240" s="39"/>
    </row>
    <row r="1241" spans="11:11">
      <c r="K1241" s="39"/>
    </row>
    <row r="1242" spans="11:11">
      <c r="K1242" s="39"/>
    </row>
    <row r="1243" spans="11:11">
      <c r="K1243" s="39"/>
    </row>
    <row r="1244" spans="11:11">
      <c r="K1244" s="39"/>
    </row>
    <row r="1245" spans="11:11">
      <c r="K1245" s="39"/>
    </row>
    <row r="1246" spans="11:11">
      <c r="K1246" s="39"/>
    </row>
    <row r="1247" spans="11:11">
      <c r="K1247" s="39"/>
    </row>
    <row r="1248" spans="11:11">
      <c r="K1248" s="39"/>
    </row>
    <row r="1249" spans="11:11">
      <c r="K1249" s="39"/>
    </row>
    <row r="1250" spans="11:11">
      <c r="K1250" s="39"/>
    </row>
    <row r="1251" spans="11:11">
      <c r="K1251" s="39"/>
    </row>
    <row r="1252" spans="11:11">
      <c r="K1252" s="39"/>
    </row>
    <row r="1253" spans="11:11">
      <c r="K1253" s="39"/>
    </row>
    <row r="1254" spans="11:11">
      <c r="K1254" s="39"/>
    </row>
    <row r="1255" spans="11:11">
      <c r="K1255" s="39"/>
    </row>
    <row r="1256" spans="11:11">
      <c r="K1256" s="39"/>
    </row>
    <row r="1257" spans="11:11">
      <c r="K1257" s="39"/>
    </row>
    <row r="1258" spans="11:11">
      <c r="K1258" s="39"/>
    </row>
    <row r="1259" spans="11:11">
      <c r="K1259" s="39"/>
    </row>
    <row r="1260" spans="11:11">
      <c r="K1260" s="39"/>
    </row>
    <row r="1261" spans="11:11">
      <c r="K1261" s="39"/>
    </row>
    <row r="1262" spans="11:11">
      <c r="K1262" s="39"/>
    </row>
    <row r="1263" spans="11:11">
      <c r="K1263" s="39"/>
    </row>
    <row r="1264" spans="11:11">
      <c r="K1264" s="39"/>
    </row>
    <row r="1265" spans="11:11">
      <c r="K1265" s="39"/>
    </row>
    <row r="1266" spans="11:11">
      <c r="K1266" s="39"/>
    </row>
    <row r="1267" spans="11:11">
      <c r="K1267" s="39"/>
    </row>
    <row r="1268" spans="11:11">
      <c r="K1268" s="39"/>
    </row>
    <row r="1269" spans="11:11">
      <c r="K1269" s="39"/>
    </row>
    <row r="1270" spans="11:11">
      <c r="K1270" s="39"/>
    </row>
    <row r="1271" spans="11:11">
      <c r="K1271" s="39"/>
    </row>
    <row r="1272" spans="11:11">
      <c r="K1272" s="39"/>
    </row>
    <row r="1273" spans="11:11">
      <c r="K1273" s="39"/>
    </row>
    <row r="1274" spans="11:11">
      <c r="K1274" s="39"/>
    </row>
    <row r="1275" spans="11:11">
      <c r="K1275" s="39"/>
    </row>
    <row r="1276" spans="11:11">
      <c r="K1276" s="39"/>
    </row>
    <row r="1277" spans="11:11">
      <c r="K1277" s="39"/>
    </row>
    <row r="1278" spans="11:11">
      <c r="K1278" s="39"/>
    </row>
    <row r="1279" spans="11:11">
      <c r="K1279" s="39"/>
    </row>
    <row r="1280" spans="11:11">
      <c r="K1280" s="39"/>
    </row>
    <row r="1281" spans="11:11">
      <c r="K1281" s="39"/>
    </row>
    <row r="1282" spans="11:11">
      <c r="K1282" s="39"/>
    </row>
    <row r="1283" spans="11:11">
      <c r="K1283" s="39"/>
    </row>
    <row r="1284" spans="11:11">
      <c r="K1284" s="39"/>
    </row>
    <row r="1285" spans="11:11">
      <c r="K1285" s="39"/>
    </row>
    <row r="1286" spans="11:11">
      <c r="K1286" s="39"/>
    </row>
    <row r="1287" spans="11:11">
      <c r="K1287" s="39"/>
    </row>
    <row r="1288" spans="11:11">
      <c r="K1288" s="39"/>
    </row>
    <row r="1289" spans="11:11">
      <c r="K1289" s="39"/>
    </row>
    <row r="1290" spans="11:11">
      <c r="K1290" s="39"/>
    </row>
    <row r="1291" spans="11:11">
      <c r="K1291" s="39"/>
    </row>
    <row r="1292" spans="11:11">
      <c r="K1292" s="39"/>
    </row>
    <row r="1293" spans="11:11">
      <c r="K1293" s="39"/>
    </row>
    <row r="1294" spans="11:11">
      <c r="K1294" s="39"/>
    </row>
    <row r="1295" spans="11:11">
      <c r="K1295" s="39"/>
    </row>
    <row r="1296" spans="11:11">
      <c r="K1296" s="39"/>
    </row>
    <row r="1297" spans="11:11">
      <c r="K1297" s="39"/>
    </row>
    <row r="1298" spans="11:11">
      <c r="K1298" s="39"/>
    </row>
    <row r="1299" spans="11:11">
      <c r="K1299" s="39"/>
    </row>
    <row r="1300" spans="11:11">
      <c r="K1300" s="39"/>
    </row>
    <row r="1301" spans="11:11">
      <c r="K1301" s="39"/>
    </row>
    <row r="1302" spans="11:11">
      <c r="K1302" s="39"/>
    </row>
    <row r="1303" spans="11:11">
      <c r="K1303" s="39"/>
    </row>
    <row r="1304" spans="11:11">
      <c r="K1304" s="39"/>
    </row>
    <row r="1305" spans="11:11">
      <c r="K1305" s="39"/>
    </row>
    <row r="1306" spans="11:11">
      <c r="K1306" s="39"/>
    </row>
    <row r="1307" spans="11:11">
      <c r="K1307" s="39"/>
    </row>
    <row r="1308" spans="11:11">
      <c r="K1308" s="39"/>
    </row>
    <row r="1309" spans="11:11">
      <c r="K1309" s="39"/>
    </row>
    <row r="1310" spans="11:11">
      <c r="K1310" s="39"/>
    </row>
    <row r="1311" spans="11:11">
      <c r="K1311" s="39"/>
    </row>
    <row r="1312" spans="11:11">
      <c r="K1312" s="39"/>
    </row>
    <row r="1313" spans="11:11">
      <c r="K1313" s="39"/>
    </row>
    <row r="1314" spans="11:11">
      <c r="K1314" s="39"/>
    </row>
    <row r="1315" spans="11:11">
      <c r="K1315" s="39"/>
    </row>
    <row r="1316" spans="11:11">
      <c r="K1316" s="39"/>
    </row>
    <row r="1317" spans="11:11">
      <c r="K1317" s="39"/>
    </row>
    <row r="1318" spans="11:11">
      <c r="K1318" s="39"/>
    </row>
    <row r="1319" spans="11:11">
      <c r="K1319" s="39"/>
    </row>
    <row r="1320" spans="11:11">
      <c r="K1320" s="39"/>
    </row>
    <row r="1321" spans="11:11">
      <c r="K1321" s="39"/>
    </row>
    <row r="1322" spans="11:11">
      <c r="K1322" s="39"/>
    </row>
    <row r="1323" spans="11:11">
      <c r="K1323" s="39"/>
    </row>
    <row r="1324" spans="11:11">
      <c r="K1324" s="39"/>
    </row>
    <row r="1325" spans="11:11">
      <c r="K1325" s="39"/>
    </row>
    <row r="1326" spans="11:11">
      <c r="K1326" s="39"/>
    </row>
    <row r="1327" spans="11:11">
      <c r="K1327" s="39"/>
    </row>
    <row r="1328" spans="11:11">
      <c r="K1328" s="39"/>
    </row>
    <row r="1329" spans="11:11">
      <c r="K1329" s="39"/>
    </row>
    <row r="1330" spans="11:11">
      <c r="K1330" s="39"/>
    </row>
    <row r="1331" spans="11:11">
      <c r="K1331" s="39"/>
    </row>
    <row r="1332" spans="11:11">
      <c r="K1332" s="39"/>
    </row>
    <row r="1333" spans="11:11">
      <c r="K1333" s="39"/>
    </row>
    <row r="1334" spans="11:11">
      <c r="K1334" s="39"/>
    </row>
    <row r="1335" spans="11:11">
      <c r="K1335" s="39"/>
    </row>
    <row r="1336" spans="11:11">
      <c r="K1336" s="39"/>
    </row>
    <row r="1337" spans="11:11">
      <c r="K1337" s="39"/>
    </row>
    <row r="1338" spans="11:11">
      <c r="K1338" s="39"/>
    </row>
    <row r="1339" spans="11:11">
      <c r="K1339" s="39"/>
    </row>
    <row r="1340" spans="11:11">
      <c r="K1340" s="39"/>
    </row>
    <row r="1341" spans="11:11">
      <c r="K1341" s="39"/>
    </row>
    <row r="1342" spans="11:11">
      <c r="K1342" s="39"/>
    </row>
    <row r="1343" spans="11:11">
      <c r="K1343" s="39"/>
    </row>
    <row r="1344" spans="11:11">
      <c r="K1344" s="39"/>
    </row>
    <row r="1345" spans="11:11">
      <c r="K1345" s="39"/>
    </row>
    <row r="1346" spans="11:11">
      <c r="K1346" s="39"/>
    </row>
    <row r="1347" spans="11:11">
      <c r="K1347" s="39"/>
    </row>
    <row r="1348" spans="11:11">
      <c r="K1348" s="39"/>
    </row>
    <row r="1349" spans="11:11">
      <c r="K1349" s="39"/>
    </row>
    <row r="1350" spans="11:11">
      <c r="K1350" s="39"/>
    </row>
    <row r="1351" spans="11:11">
      <c r="K1351" s="39"/>
    </row>
    <row r="1352" spans="11:11">
      <c r="K1352" s="39"/>
    </row>
    <row r="1353" spans="11:11">
      <c r="K1353" s="39"/>
    </row>
    <row r="1354" spans="11:11">
      <c r="K1354" s="39"/>
    </row>
    <row r="1355" spans="11:11">
      <c r="K1355" s="39"/>
    </row>
    <row r="1356" spans="11:11">
      <c r="K1356" s="39"/>
    </row>
    <row r="1357" spans="11:11">
      <c r="K1357" s="39"/>
    </row>
    <row r="1358" spans="11:11">
      <c r="K1358" s="39"/>
    </row>
    <row r="1359" spans="11:11">
      <c r="K1359" s="39"/>
    </row>
    <row r="1360" spans="11:11">
      <c r="K1360" s="39"/>
    </row>
    <row r="1361" spans="11:11">
      <c r="K1361" s="39"/>
    </row>
    <row r="1362" spans="11:11">
      <c r="K1362" s="39"/>
    </row>
    <row r="1363" spans="11:11">
      <c r="K1363" s="39"/>
    </row>
    <row r="1364" spans="11:11">
      <c r="K1364" s="39"/>
    </row>
    <row r="1365" spans="11:11">
      <c r="K1365" s="39"/>
    </row>
    <row r="1366" spans="11:11">
      <c r="K1366" s="39"/>
    </row>
    <row r="1367" spans="11:11">
      <c r="K1367" s="39"/>
    </row>
    <row r="1368" spans="11:11">
      <c r="K1368" s="39"/>
    </row>
    <row r="1369" spans="11:11">
      <c r="K1369" s="39"/>
    </row>
    <row r="1370" spans="11:11">
      <c r="K1370" s="39"/>
    </row>
    <row r="1371" spans="11:11">
      <c r="K1371" s="39"/>
    </row>
    <row r="1372" spans="11:11">
      <c r="K1372" s="39"/>
    </row>
    <row r="1373" spans="11:11">
      <c r="K1373" s="39"/>
    </row>
    <row r="1374" spans="11:11">
      <c r="K1374" s="39"/>
    </row>
    <row r="1375" spans="11:11">
      <c r="K1375" s="39"/>
    </row>
    <row r="1376" spans="11:11">
      <c r="K1376" s="39"/>
    </row>
    <row r="1377" spans="11:11">
      <c r="K1377" s="39"/>
    </row>
    <row r="1378" spans="11:11">
      <c r="K1378" s="39"/>
    </row>
    <row r="1379" spans="11:11">
      <c r="K1379" s="39"/>
    </row>
    <row r="1380" spans="11:11">
      <c r="K1380" s="39"/>
    </row>
    <row r="1381" spans="11:11">
      <c r="K1381" s="39"/>
    </row>
    <row r="1382" spans="11:11">
      <c r="K1382" s="39"/>
    </row>
    <row r="1383" spans="11:11">
      <c r="K1383" s="39"/>
    </row>
    <row r="1384" spans="11:11">
      <c r="K1384" s="39"/>
    </row>
    <row r="1385" spans="11:11">
      <c r="K1385" s="39"/>
    </row>
    <row r="1386" spans="11:11">
      <c r="K1386" s="39"/>
    </row>
    <row r="1387" spans="11:11">
      <c r="K1387" s="39"/>
    </row>
    <row r="1388" spans="11:11">
      <c r="K1388" s="39"/>
    </row>
    <row r="1389" spans="11:11">
      <c r="K1389" s="39"/>
    </row>
    <row r="1390" spans="11:11">
      <c r="K1390" s="39"/>
    </row>
    <row r="1391" spans="11:11">
      <c r="K1391" s="39"/>
    </row>
    <row r="1392" spans="11:11">
      <c r="K1392" s="39"/>
    </row>
    <row r="1393" spans="11:11">
      <c r="K1393" s="39"/>
    </row>
    <row r="1394" spans="11:11">
      <c r="K1394" s="39"/>
    </row>
    <row r="1395" spans="11:11">
      <c r="K1395" s="39"/>
    </row>
    <row r="1396" spans="11:11">
      <c r="K1396" s="39"/>
    </row>
    <row r="1397" spans="11:11">
      <c r="K1397" s="39"/>
    </row>
    <row r="1398" spans="11:11">
      <c r="K1398" s="39"/>
    </row>
    <row r="1399" spans="11:11">
      <c r="K1399" s="39"/>
    </row>
    <row r="1400" spans="11:11">
      <c r="K1400" s="39"/>
    </row>
    <row r="1401" spans="11:11">
      <c r="K1401" s="39"/>
    </row>
    <row r="1402" spans="11:11">
      <c r="K1402" s="39"/>
    </row>
    <row r="1403" spans="11:11">
      <c r="K1403" s="39"/>
    </row>
    <row r="1404" spans="11:11">
      <c r="K1404" s="39"/>
    </row>
    <row r="1405" spans="11:11">
      <c r="K1405" s="39"/>
    </row>
    <row r="1406" spans="11:11">
      <c r="K1406" s="39"/>
    </row>
    <row r="1407" spans="11:11">
      <c r="K1407" s="39"/>
    </row>
    <row r="1408" spans="11:11">
      <c r="K1408" s="39"/>
    </row>
    <row r="1409" spans="11:11">
      <c r="K1409" s="39"/>
    </row>
    <row r="1410" spans="11:11">
      <c r="K1410" s="39"/>
    </row>
    <row r="1411" spans="11:11">
      <c r="K1411" s="39"/>
    </row>
    <row r="1412" spans="11:11">
      <c r="K1412" s="39"/>
    </row>
    <row r="1413" spans="11:11">
      <c r="K1413" s="39"/>
    </row>
    <row r="1414" spans="11:11">
      <c r="K1414" s="39"/>
    </row>
    <row r="1415" spans="11:11">
      <c r="K1415" s="39"/>
    </row>
    <row r="1416" spans="11:11">
      <c r="K1416" s="39"/>
    </row>
    <row r="1417" spans="11:11">
      <c r="K1417" s="39"/>
    </row>
    <row r="1418" spans="11:11">
      <c r="K1418" s="39"/>
    </row>
    <row r="1419" spans="11:11">
      <c r="K1419" s="39"/>
    </row>
    <row r="1420" spans="11:11">
      <c r="K1420" s="39"/>
    </row>
    <row r="1421" spans="11:11">
      <c r="K1421" s="39"/>
    </row>
    <row r="1422" spans="11:11">
      <c r="K1422" s="39"/>
    </row>
    <row r="1423" spans="11:11">
      <c r="K1423" s="39"/>
    </row>
    <row r="1424" spans="11:11">
      <c r="K1424" s="39"/>
    </row>
    <row r="1425" spans="11:11">
      <c r="K1425" s="39"/>
    </row>
    <row r="1426" spans="11:11">
      <c r="K1426" s="39"/>
    </row>
    <row r="1427" spans="11:11">
      <c r="K1427" s="39"/>
    </row>
    <row r="1428" spans="11:11">
      <c r="K1428" s="39"/>
    </row>
    <row r="1429" spans="11:11">
      <c r="K1429" s="39"/>
    </row>
    <row r="1430" spans="11:11">
      <c r="K1430" s="39"/>
    </row>
    <row r="1431" spans="11:11">
      <c r="K1431" s="39"/>
    </row>
    <row r="1432" spans="11:11">
      <c r="K1432" s="39"/>
    </row>
    <row r="1433" spans="11:11">
      <c r="K1433" s="39"/>
    </row>
    <row r="1434" spans="11:11">
      <c r="K1434" s="39"/>
    </row>
    <row r="1435" spans="11:11">
      <c r="K1435" s="39"/>
    </row>
    <row r="1436" spans="11:11">
      <c r="K1436" s="39"/>
    </row>
    <row r="1437" spans="11:11">
      <c r="K1437" s="39"/>
    </row>
    <row r="1438" spans="11:11">
      <c r="K1438" s="39"/>
    </row>
    <row r="1439" spans="11:11">
      <c r="K1439" s="39"/>
    </row>
    <row r="1440" spans="11:11">
      <c r="K1440" s="39"/>
    </row>
    <row r="1441" spans="11:11">
      <c r="K1441" s="39"/>
    </row>
    <row r="1442" spans="11:11">
      <c r="K1442" s="39"/>
    </row>
    <row r="1443" spans="11:11">
      <c r="K1443" s="39"/>
    </row>
    <row r="1444" spans="11:11">
      <c r="K1444" s="39"/>
    </row>
    <row r="1445" spans="11:11">
      <c r="K1445" s="39"/>
    </row>
    <row r="1446" spans="11:11">
      <c r="K1446" s="39"/>
    </row>
    <row r="1447" spans="11:11">
      <c r="K1447" s="39"/>
    </row>
    <row r="1448" spans="11:11">
      <c r="K1448" s="39"/>
    </row>
    <row r="1449" spans="11:11">
      <c r="K1449" s="39"/>
    </row>
    <row r="1450" spans="11:11">
      <c r="K1450" s="39"/>
    </row>
    <row r="1451" spans="11:11">
      <c r="K1451" s="39"/>
    </row>
    <row r="1452" spans="11:11">
      <c r="K1452" s="39"/>
    </row>
    <row r="1453" spans="11:11">
      <c r="K1453" s="39"/>
    </row>
    <row r="1454" spans="11:11">
      <c r="K1454" s="39"/>
    </row>
    <row r="1455" spans="11:11">
      <c r="K1455" s="39"/>
    </row>
    <row r="1456" spans="11:11">
      <c r="K1456" s="39"/>
    </row>
    <row r="1457" spans="11:11">
      <c r="K1457" s="39"/>
    </row>
    <row r="1458" spans="11:11">
      <c r="K1458" s="39"/>
    </row>
    <row r="1459" spans="11:11">
      <c r="K1459" s="39"/>
    </row>
    <row r="1460" spans="11:11">
      <c r="K1460" s="39"/>
    </row>
    <row r="1461" spans="11:11">
      <c r="K1461" s="39"/>
    </row>
    <row r="1462" spans="11:11">
      <c r="K1462" s="39"/>
    </row>
    <row r="1463" spans="11:11">
      <c r="K1463" s="39"/>
    </row>
    <row r="1464" spans="11:11">
      <c r="K1464" s="39"/>
    </row>
    <row r="1465" spans="11:11">
      <c r="K1465" s="39"/>
    </row>
    <row r="1466" spans="11:11">
      <c r="K1466" s="39"/>
    </row>
    <row r="1467" spans="11:11">
      <c r="K1467" s="39"/>
    </row>
    <row r="1468" spans="11:11">
      <c r="K1468" s="39"/>
    </row>
    <row r="1469" spans="11:11">
      <c r="K1469" s="39"/>
    </row>
    <row r="1470" spans="11:11">
      <c r="K1470" s="39"/>
    </row>
    <row r="1471" spans="11:11">
      <c r="K1471" s="39"/>
    </row>
    <row r="1472" spans="11:11">
      <c r="K1472" s="39"/>
    </row>
    <row r="1473" spans="11:11">
      <c r="K1473" s="39"/>
    </row>
    <row r="1474" spans="11:11">
      <c r="K1474" s="39"/>
    </row>
    <row r="1475" spans="11:11">
      <c r="K1475" s="39"/>
    </row>
    <row r="1476" spans="11:11">
      <c r="K1476" s="39"/>
    </row>
    <row r="1477" spans="11:11">
      <c r="K1477" s="39"/>
    </row>
    <row r="1478" spans="11:11">
      <c r="K1478" s="39"/>
    </row>
    <row r="1479" spans="11:11">
      <c r="K1479" s="39"/>
    </row>
    <row r="1480" spans="11:11">
      <c r="K1480" s="39"/>
    </row>
    <row r="1481" spans="11:11">
      <c r="K1481" s="39"/>
    </row>
    <row r="1482" spans="11:11">
      <c r="K1482" s="39"/>
    </row>
    <row r="1483" spans="11:11">
      <c r="K1483" s="39"/>
    </row>
    <row r="1484" spans="11:11">
      <c r="K1484" s="39"/>
    </row>
    <row r="1485" spans="11:11">
      <c r="K1485" s="39"/>
    </row>
    <row r="1486" spans="11:11">
      <c r="K1486" s="39"/>
    </row>
    <row r="1487" spans="11:11">
      <c r="K1487" s="39"/>
    </row>
    <row r="1488" spans="11:11">
      <c r="K1488" s="39"/>
    </row>
    <row r="1489" spans="11:11">
      <c r="K1489" s="39"/>
    </row>
    <row r="1490" spans="11:11">
      <c r="K1490" s="39"/>
    </row>
    <row r="1491" spans="11:11">
      <c r="K1491" s="39"/>
    </row>
    <row r="1492" spans="11:11">
      <c r="K1492" s="39"/>
    </row>
    <row r="1493" spans="11:11">
      <c r="K1493" s="39"/>
    </row>
    <row r="1494" spans="11:11">
      <c r="K1494" s="39"/>
    </row>
    <row r="1495" spans="11:11">
      <c r="K1495" s="39"/>
    </row>
    <row r="1496" spans="11:11">
      <c r="K1496" s="39"/>
    </row>
    <row r="1497" spans="11:11">
      <c r="K1497" s="39"/>
    </row>
    <row r="1498" spans="11:11">
      <c r="K1498" s="39"/>
    </row>
    <row r="1499" spans="11:11">
      <c r="K1499" s="39"/>
    </row>
    <row r="1500" spans="11:11">
      <c r="K1500" s="39"/>
    </row>
    <row r="1501" spans="11:11">
      <c r="K1501" s="39"/>
    </row>
    <row r="1502" spans="11:11">
      <c r="K1502" s="39"/>
    </row>
    <row r="1503" spans="11:11">
      <c r="K1503" s="39"/>
    </row>
    <row r="1504" spans="11:11">
      <c r="K1504" s="39"/>
    </row>
    <row r="1505" spans="11:11">
      <c r="K1505" s="39"/>
    </row>
    <row r="1506" spans="11:11">
      <c r="K1506" s="39"/>
    </row>
    <row r="1507" spans="11:11">
      <c r="K1507" s="39"/>
    </row>
    <row r="1508" spans="11:11">
      <c r="K1508" s="39"/>
    </row>
    <row r="1509" spans="11:11">
      <c r="K1509" s="39"/>
    </row>
    <row r="1510" spans="11:11">
      <c r="K1510" s="39"/>
    </row>
    <row r="1511" spans="11:11">
      <c r="K1511" s="39"/>
    </row>
    <row r="1512" spans="11:11">
      <c r="K1512" s="39"/>
    </row>
    <row r="1513" spans="11:11">
      <c r="K1513" s="39"/>
    </row>
    <row r="1514" spans="11:11">
      <c r="K1514" s="39"/>
    </row>
    <row r="1515" spans="11:11">
      <c r="K1515" s="39"/>
    </row>
    <row r="1516" spans="11:11">
      <c r="K1516" s="39"/>
    </row>
    <row r="1517" spans="11:11">
      <c r="K1517" s="39"/>
    </row>
    <row r="1518" spans="11:11">
      <c r="K1518" s="39"/>
    </row>
    <row r="1519" spans="11:11">
      <c r="K1519" s="39"/>
    </row>
    <row r="1520" spans="11:11">
      <c r="K1520" s="39"/>
    </row>
    <row r="1521" spans="11:11">
      <c r="K1521" s="39"/>
    </row>
    <row r="1522" spans="11:11">
      <c r="K1522" s="39"/>
    </row>
    <row r="1523" spans="11:11">
      <c r="K1523" s="39"/>
    </row>
    <row r="1524" spans="11:11">
      <c r="K1524" s="39"/>
    </row>
    <row r="1525" spans="11:11">
      <c r="K1525" s="39"/>
    </row>
    <row r="1526" spans="11:11">
      <c r="K1526" s="39"/>
    </row>
    <row r="1527" spans="11:11">
      <c r="K1527" s="39"/>
    </row>
    <row r="1528" spans="11:11">
      <c r="K1528" s="39"/>
    </row>
    <row r="1529" spans="11:11">
      <c r="K1529" s="39"/>
    </row>
    <row r="1530" spans="11:11">
      <c r="K1530" s="39"/>
    </row>
    <row r="1531" spans="11:11">
      <c r="K1531" s="39"/>
    </row>
    <row r="1532" spans="11:11">
      <c r="K1532" s="39"/>
    </row>
    <row r="1533" spans="11:11">
      <c r="K1533" s="39"/>
    </row>
    <row r="1534" spans="11:11">
      <c r="K1534" s="39"/>
    </row>
    <row r="1535" spans="11:11">
      <c r="K1535" s="39"/>
    </row>
    <row r="1536" spans="11:11">
      <c r="K1536" s="39"/>
    </row>
    <row r="1537" spans="11:11">
      <c r="K1537" s="39"/>
    </row>
    <row r="1538" spans="11:11">
      <c r="K1538" s="39"/>
    </row>
    <row r="1539" spans="11:11">
      <c r="K1539" s="39"/>
    </row>
    <row r="1540" spans="11:11">
      <c r="K1540" s="39"/>
    </row>
    <row r="1541" spans="11:11">
      <c r="K1541" s="39"/>
    </row>
    <row r="1542" spans="11:11">
      <c r="K1542" s="39"/>
    </row>
    <row r="1543" spans="11:11">
      <c r="K1543" s="39"/>
    </row>
    <row r="1544" spans="11:11">
      <c r="K1544" s="39"/>
    </row>
    <row r="1545" spans="11:11">
      <c r="K1545" s="39"/>
    </row>
    <row r="1546" spans="11:11">
      <c r="K1546" s="39"/>
    </row>
    <row r="1547" spans="11:11">
      <c r="K1547" s="39"/>
    </row>
    <row r="1548" spans="11:11">
      <c r="K1548" s="39"/>
    </row>
    <row r="1549" spans="11:11">
      <c r="K1549" s="39"/>
    </row>
    <row r="1550" spans="11:11">
      <c r="K1550" s="39"/>
    </row>
    <row r="1551" spans="11:11">
      <c r="K1551" s="39"/>
    </row>
    <row r="1552" spans="11:11">
      <c r="K1552" s="39"/>
    </row>
    <row r="1553" spans="11:11">
      <c r="K1553" s="39"/>
    </row>
    <row r="1554" spans="11:11">
      <c r="K1554" s="39"/>
    </row>
    <row r="1555" spans="11:11">
      <c r="K1555" s="39"/>
    </row>
    <row r="1556" spans="11:11">
      <c r="K1556" s="39"/>
    </row>
    <row r="1557" spans="11:11">
      <c r="K1557" s="39"/>
    </row>
    <row r="1558" spans="11:11">
      <c r="K1558" s="39"/>
    </row>
    <row r="1559" spans="11:11">
      <c r="K1559" s="39"/>
    </row>
    <row r="1560" spans="11:11">
      <c r="K1560" s="39"/>
    </row>
    <row r="1561" spans="11:11">
      <c r="K1561" s="39"/>
    </row>
    <row r="1562" spans="11:11">
      <c r="K1562" s="39"/>
    </row>
    <row r="1563" spans="11:11">
      <c r="K1563" s="39"/>
    </row>
    <row r="1564" spans="11:11">
      <c r="K1564" s="39"/>
    </row>
    <row r="1565" spans="11:11">
      <c r="K1565" s="39"/>
    </row>
    <row r="1566" spans="11:11">
      <c r="K1566" s="39"/>
    </row>
    <row r="1567" spans="11:11">
      <c r="K1567" s="39"/>
    </row>
    <row r="1568" spans="11:11">
      <c r="K1568" s="39"/>
    </row>
    <row r="1569" spans="11:11">
      <c r="K1569" s="39"/>
    </row>
    <row r="1570" spans="11:11">
      <c r="K1570" s="39"/>
    </row>
    <row r="1571" spans="11:11">
      <c r="K1571" s="39"/>
    </row>
    <row r="1572" spans="11:11">
      <c r="K1572" s="39"/>
    </row>
    <row r="1573" spans="11:11">
      <c r="K1573" s="39"/>
    </row>
    <row r="1574" spans="11:11">
      <c r="K1574" s="39"/>
    </row>
    <row r="1575" spans="11:11">
      <c r="K1575" s="39"/>
    </row>
    <row r="1576" spans="11:11">
      <c r="K1576" s="39"/>
    </row>
    <row r="1577" spans="11:11">
      <c r="K1577" s="39"/>
    </row>
    <row r="1578" spans="11:11">
      <c r="K1578" s="39"/>
    </row>
    <row r="1579" spans="11:11">
      <c r="K1579" s="39"/>
    </row>
    <row r="1580" spans="11:11">
      <c r="K1580" s="39"/>
    </row>
    <row r="1581" spans="11:11">
      <c r="K1581" s="39"/>
    </row>
    <row r="1582" spans="11:11">
      <c r="K1582" s="39"/>
    </row>
    <row r="1583" spans="11:11">
      <c r="K1583" s="39"/>
    </row>
    <row r="1584" spans="11:11">
      <c r="K1584" s="39"/>
    </row>
    <row r="1585" spans="11:11">
      <c r="K1585" s="39"/>
    </row>
    <row r="1586" spans="11:11">
      <c r="K1586" s="39"/>
    </row>
    <row r="1587" spans="11:11">
      <c r="K1587" s="39"/>
    </row>
    <row r="1588" spans="11:11">
      <c r="K1588" s="39"/>
    </row>
    <row r="1589" spans="11:11">
      <c r="K1589" s="39"/>
    </row>
    <row r="1590" spans="11:11">
      <c r="K1590" s="39"/>
    </row>
    <row r="1591" spans="11:11">
      <c r="K1591" s="39"/>
    </row>
    <row r="1592" spans="11:11">
      <c r="K1592" s="39"/>
    </row>
    <row r="1593" spans="11:11">
      <c r="K1593" s="39"/>
    </row>
    <row r="1594" spans="11:11">
      <c r="K1594" s="39"/>
    </row>
    <row r="1595" spans="11:11">
      <c r="K1595" s="39"/>
    </row>
    <row r="1596" spans="11:11">
      <c r="K1596" s="39"/>
    </row>
    <row r="1597" spans="11:11">
      <c r="K1597" s="39"/>
    </row>
    <row r="1598" spans="11:11">
      <c r="K1598" s="39"/>
    </row>
    <row r="1599" spans="11:11">
      <c r="K1599" s="39"/>
    </row>
    <row r="1600" spans="11:11">
      <c r="K1600" s="39"/>
    </row>
    <row r="1601" spans="11:11">
      <c r="K1601" s="39"/>
    </row>
    <row r="1602" spans="11:11">
      <c r="K1602" s="39"/>
    </row>
    <row r="1603" spans="11:11">
      <c r="K1603" s="39"/>
    </row>
    <row r="1604" spans="11:11">
      <c r="K1604" s="39"/>
    </row>
    <row r="1605" spans="11:11">
      <c r="K1605" s="39"/>
    </row>
    <row r="1606" spans="11:11">
      <c r="K1606" s="39"/>
    </row>
    <row r="1607" spans="11:11">
      <c r="K1607" s="39"/>
    </row>
    <row r="1608" spans="11:11">
      <c r="K1608" s="39"/>
    </row>
    <row r="1609" spans="11:11">
      <c r="K1609" s="39"/>
    </row>
    <row r="1610" spans="11:11">
      <c r="K1610" s="39"/>
    </row>
    <row r="1611" spans="11:11">
      <c r="K1611" s="39"/>
    </row>
    <row r="1612" spans="11:11">
      <c r="K1612" s="39"/>
    </row>
    <row r="1613" spans="11:11">
      <c r="K1613" s="39"/>
    </row>
    <row r="1614" spans="11:11">
      <c r="K1614" s="39"/>
    </row>
    <row r="1615" spans="11:11">
      <c r="K1615" s="39"/>
    </row>
    <row r="1616" spans="11:11">
      <c r="K1616" s="39"/>
    </row>
    <row r="1617" spans="11:11">
      <c r="K1617" s="39"/>
    </row>
    <row r="1618" spans="11:11">
      <c r="K1618" s="39"/>
    </row>
    <row r="1619" spans="11:11">
      <c r="K1619" s="39"/>
    </row>
    <row r="1620" spans="11:11">
      <c r="K1620" s="39"/>
    </row>
    <row r="1621" spans="11:11">
      <c r="K1621" s="39"/>
    </row>
    <row r="1622" spans="11:11">
      <c r="K1622" s="39"/>
    </row>
    <row r="1623" spans="11:11">
      <c r="K1623" s="39"/>
    </row>
    <row r="1624" spans="11:11">
      <c r="K1624" s="39"/>
    </row>
    <row r="1625" spans="11:11">
      <c r="K1625" s="39"/>
    </row>
    <row r="1626" spans="11:11">
      <c r="K1626" s="39"/>
    </row>
    <row r="1627" spans="11:11">
      <c r="K1627" s="39"/>
    </row>
    <row r="1628" spans="11:11">
      <c r="K1628" s="39"/>
    </row>
    <row r="1629" spans="11:11">
      <c r="K1629" s="39"/>
    </row>
    <row r="1630" spans="11:11">
      <c r="K1630" s="39"/>
    </row>
    <row r="1631" spans="11:11">
      <c r="K1631" s="39"/>
    </row>
    <row r="1632" spans="11:11">
      <c r="K1632" s="39"/>
    </row>
    <row r="1633" spans="11:11">
      <c r="K1633" s="39"/>
    </row>
    <row r="1634" spans="11:11">
      <c r="K1634" s="39"/>
    </row>
    <row r="1635" spans="11:11">
      <c r="K1635" s="39"/>
    </row>
    <row r="1636" spans="11:11">
      <c r="K1636" s="39"/>
    </row>
    <row r="1637" spans="11:11">
      <c r="K1637" s="39"/>
    </row>
    <row r="1638" spans="11:11">
      <c r="K1638" s="39"/>
    </row>
    <row r="1639" spans="11:11">
      <c r="K1639" s="39"/>
    </row>
    <row r="1640" spans="11:11">
      <c r="K1640" s="39"/>
    </row>
    <row r="1641" spans="11:11">
      <c r="K1641" s="39"/>
    </row>
    <row r="1642" spans="11:11">
      <c r="K1642" s="39"/>
    </row>
    <row r="1643" spans="11:11">
      <c r="K1643" s="39"/>
    </row>
    <row r="1644" spans="11:11">
      <c r="K1644" s="39"/>
    </row>
    <row r="1645" spans="11:11">
      <c r="K1645" s="39"/>
    </row>
    <row r="1646" spans="11:11">
      <c r="K1646" s="39"/>
    </row>
    <row r="1647" spans="11:11">
      <c r="K1647" s="39"/>
    </row>
    <row r="1648" spans="11:11">
      <c r="K1648" s="39"/>
    </row>
    <row r="1649" spans="11:11">
      <c r="K1649" s="39"/>
    </row>
    <row r="1650" spans="11:11">
      <c r="K1650" s="39"/>
    </row>
    <row r="1651" spans="11:11">
      <c r="K1651" s="39"/>
    </row>
    <row r="1652" spans="11:11">
      <c r="K1652" s="39"/>
    </row>
    <row r="1653" spans="11:11">
      <c r="K1653" s="39"/>
    </row>
    <row r="1654" spans="11:11">
      <c r="K1654" s="39"/>
    </row>
    <row r="1655" spans="11:11">
      <c r="K1655" s="39"/>
    </row>
    <row r="1656" spans="11:11">
      <c r="K1656" s="39"/>
    </row>
    <row r="1657" spans="11:11">
      <c r="K1657" s="39"/>
    </row>
    <row r="1658" spans="11:11">
      <c r="K1658" s="39"/>
    </row>
    <row r="1659" spans="11:11">
      <c r="K1659" s="39"/>
    </row>
    <row r="1660" spans="11:11">
      <c r="K1660" s="39"/>
    </row>
    <row r="1661" spans="11:11">
      <c r="K1661" s="39"/>
    </row>
    <row r="1662" spans="11:11">
      <c r="K1662" s="39"/>
    </row>
    <row r="1663" spans="11:11">
      <c r="K1663" s="39"/>
    </row>
    <row r="1664" spans="11:11">
      <c r="K1664" s="39"/>
    </row>
    <row r="1665" spans="11:11">
      <c r="K1665" s="39"/>
    </row>
    <row r="1666" spans="11:11">
      <c r="K1666" s="39"/>
    </row>
    <row r="1667" spans="11:11">
      <c r="K1667" s="39"/>
    </row>
    <row r="1668" spans="11:11">
      <c r="K1668" s="39"/>
    </row>
    <row r="1669" spans="11:11">
      <c r="K1669" s="39"/>
    </row>
    <row r="1670" spans="11:11">
      <c r="K1670" s="39"/>
    </row>
    <row r="1671" spans="11:11">
      <c r="K1671" s="39"/>
    </row>
    <row r="1672" spans="11:11">
      <c r="K1672" s="39"/>
    </row>
    <row r="1673" spans="11:11">
      <c r="K1673" s="39"/>
    </row>
    <row r="1674" spans="11:11">
      <c r="K1674" s="39"/>
    </row>
    <row r="1675" spans="11:11">
      <c r="K1675" s="39"/>
    </row>
    <row r="1676" spans="11:11">
      <c r="K1676" s="39"/>
    </row>
    <row r="1677" spans="11:11">
      <c r="K1677" s="39"/>
    </row>
    <row r="1678" spans="11:11">
      <c r="K1678" s="39"/>
    </row>
    <row r="1679" spans="11:11">
      <c r="K1679" s="39"/>
    </row>
    <row r="1680" spans="11:11">
      <c r="K1680" s="39"/>
    </row>
    <row r="1681" spans="11:11">
      <c r="K1681" s="39"/>
    </row>
    <row r="1682" spans="11:11">
      <c r="K1682" s="39"/>
    </row>
    <row r="1683" spans="11:11">
      <c r="K1683" s="39"/>
    </row>
    <row r="1684" spans="11:11">
      <c r="K1684" s="39"/>
    </row>
    <row r="1685" spans="11:11">
      <c r="K1685" s="39"/>
    </row>
    <row r="1686" spans="11:11">
      <c r="K1686" s="39"/>
    </row>
    <row r="1687" spans="11:11">
      <c r="K1687" s="39"/>
    </row>
    <row r="1688" spans="11:11">
      <c r="K1688" s="39"/>
    </row>
    <row r="1689" spans="11:11">
      <c r="K1689" s="39"/>
    </row>
    <row r="1690" spans="11:11">
      <c r="K1690" s="39"/>
    </row>
    <row r="1691" spans="11:11">
      <c r="K1691" s="39"/>
    </row>
    <row r="1692" spans="11:11">
      <c r="K1692" s="39"/>
    </row>
    <row r="1693" spans="11:11">
      <c r="K1693" s="39"/>
    </row>
    <row r="1694" spans="11:11">
      <c r="K1694" s="39"/>
    </row>
    <row r="1695" spans="11:11">
      <c r="K1695" s="39"/>
    </row>
    <row r="1696" spans="11:11">
      <c r="K1696" s="39"/>
    </row>
    <row r="1697" spans="11:11">
      <c r="K1697" s="39"/>
    </row>
    <row r="1698" spans="11:11">
      <c r="K1698" s="39"/>
    </row>
    <row r="1699" spans="11:11">
      <c r="K1699" s="39"/>
    </row>
    <row r="1700" spans="11:11">
      <c r="K1700" s="39"/>
    </row>
    <row r="1701" spans="11:11">
      <c r="K1701" s="39"/>
    </row>
    <row r="1702" spans="11:11">
      <c r="K1702" s="39"/>
    </row>
    <row r="1703" spans="11:11">
      <c r="K1703" s="39"/>
    </row>
    <row r="1704" spans="11:11">
      <c r="K1704" s="39"/>
    </row>
    <row r="1705" spans="11:11">
      <c r="K1705" s="39"/>
    </row>
    <row r="1706" spans="11:11">
      <c r="K1706" s="39"/>
    </row>
    <row r="1707" spans="11:11">
      <c r="K1707" s="39"/>
    </row>
    <row r="1708" spans="11:11">
      <c r="K1708" s="39"/>
    </row>
    <row r="1709" spans="11:11">
      <c r="K1709" s="39"/>
    </row>
    <row r="1710" spans="11:11">
      <c r="K1710" s="39"/>
    </row>
    <row r="1711" spans="11:11">
      <c r="K1711" s="39"/>
    </row>
    <row r="1712" spans="11:11">
      <c r="K1712" s="39"/>
    </row>
    <row r="1713" spans="11:11">
      <c r="K1713" s="39"/>
    </row>
    <row r="1714" spans="11:11">
      <c r="K1714" s="39"/>
    </row>
    <row r="1715" spans="11:11">
      <c r="K1715" s="39"/>
    </row>
    <row r="1716" spans="11:11">
      <c r="K1716" s="39"/>
    </row>
    <row r="1717" spans="11:11">
      <c r="K1717" s="39"/>
    </row>
    <row r="1718" spans="11:11">
      <c r="K1718" s="39"/>
    </row>
    <row r="1719" spans="11:11">
      <c r="K1719" s="39"/>
    </row>
    <row r="1720" spans="11:11">
      <c r="K1720" s="39"/>
    </row>
    <row r="1721" spans="11:11">
      <c r="K1721" s="39"/>
    </row>
    <row r="1722" spans="11:11">
      <c r="K1722" s="39"/>
    </row>
    <row r="1723" spans="11:11">
      <c r="K1723" s="39"/>
    </row>
    <row r="1724" spans="11:11">
      <c r="K1724" s="39"/>
    </row>
    <row r="1725" spans="11:11">
      <c r="K1725" s="39"/>
    </row>
    <row r="1726" spans="11:11">
      <c r="K1726" s="39"/>
    </row>
    <row r="1727" spans="11:11">
      <c r="K1727" s="39"/>
    </row>
    <row r="1728" spans="11:11">
      <c r="K1728" s="39"/>
    </row>
    <row r="1729" spans="11:11">
      <c r="K1729" s="39"/>
    </row>
    <row r="1730" spans="11:11">
      <c r="K1730" s="39"/>
    </row>
    <row r="1731" spans="11:11">
      <c r="K1731" s="39"/>
    </row>
    <row r="1732" spans="11:11">
      <c r="K1732" s="39"/>
    </row>
    <row r="1733" spans="11:11">
      <c r="K1733" s="39"/>
    </row>
    <row r="1734" spans="11:11">
      <c r="K1734" s="39"/>
    </row>
    <row r="1735" spans="11:11">
      <c r="K1735" s="39"/>
    </row>
    <row r="1736" spans="11:11">
      <c r="K1736" s="39"/>
    </row>
    <row r="1737" spans="11:11">
      <c r="K1737" s="39"/>
    </row>
    <row r="1738" spans="11:11">
      <c r="K1738" s="39"/>
    </row>
    <row r="1739" spans="11:11">
      <c r="K1739" s="39"/>
    </row>
    <row r="1740" spans="11:11">
      <c r="K1740" s="39"/>
    </row>
    <row r="1741" spans="11:11">
      <c r="K1741" s="39"/>
    </row>
    <row r="1742" spans="11:11">
      <c r="K1742" s="39"/>
    </row>
    <row r="1743" spans="11:11">
      <c r="K1743" s="39"/>
    </row>
    <row r="1744" spans="11:11">
      <c r="K1744" s="39"/>
    </row>
    <row r="1745" spans="11:11">
      <c r="K1745" s="39"/>
    </row>
    <row r="1746" spans="11:11">
      <c r="K1746" s="39"/>
    </row>
    <row r="1747" spans="11:11">
      <c r="K1747" s="39"/>
    </row>
    <row r="1748" spans="11:11">
      <c r="K1748" s="39"/>
    </row>
    <row r="1749" spans="11:11">
      <c r="K1749" s="39"/>
    </row>
    <row r="1750" spans="11:11">
      <c r="K1750" s="39"/>
    </row>
    <row r="1751" spans="11:11">
      <c r="K1751" s="39"/>
    </row>
    <row r="1752" spans="11:11">
      <c r="K1752" s="39"/>
    </row>
    <row r="1753" spans="11:11">
      <c r="K1753" s="39"/>
    </row>
    <row r="1754" spans="11:11">
      <c r="K1754" s="39"/>
    </row>
    <row r="1755" spans="11:11">
      <c r="K1755" s="39"/>
    </row>
    <row r="1756" spans="11:11">
      <c r="K1756" s="39"/>
    </row>
    <row r="1757" spans="11:11">
      <c r="K1757" s="39"/>
    </row>
    <row r="1758" spans="11:11">
      <c r="K1758" s="39"/>
    </row>
    <row r="1759" spans="11:11">
      <c r="K1759" s="39"/>
    </row>
    <row r="1760" spans="11:11">
      <c r="K1760" s="39"/>
    </row>
    <row r="1761" spans="11:11">
      <c r="K1761" s="39"/>
    </row>
    <row r="1762" spans="11:11">
      <c r="K1762" s="39"/>
    </row>
    <row r="1763" spans="11:11">
      <c r="K1763" s="39"/>
    </row>
    <row r="1764" spans="11:11">
      <c r="K1764" s="39"/>
    </row>
    <row r="1765" spans="11:11">
      <c r="K1765" s="39"/>
    </row>
    <row r="1766" spans="11:11">
      <c r="K1766" s="39"/>
    </row>
    <row r="1767" spans="11:11">
      <c r="K1767" s="39"/>
    </row>
    <row r="1768" spans="11:11">
      <c r="K1768" s="39"/>
    </row>
    <row r="1769" spans="11:11">
      <c r="K1769" s="39"/>
    </row>
    <row r="1770" spans="11:11">
      <c r="K1770" s="39"/>
    </row>
    <row r="1771" spans="11:11">
      <c r="K1771" s="39"/>
    </row>
    <row r="1772" spans="11:11">
      <c r="K1772" s="39"/>
    </row>
    <row r="1773" spans="11:11">
      <c r="K1773" s="39"/>
    </row>
    <row r="1774" spans="11:11">
      <c r="K1774" s="39"/>
    </row>
    <row r="1775" spans="11:11">
      <c r="K1775" s="39"/>
    </row>
    <row r="1776" spans="11:11">
      <c r="K1776" s="39"/>
    </row>
    <row r="1777" spans="11:11">
      <c r="K1777" s="39"/>
    </row>
    <row r="1778" spans="11:11">
      <c r="K1778" s="39"/>
    </row>
    <row r="1779" spans="11:11">
      <c r="K1779" s="39"/>
    </row>
    <row r="1780" spans="11:11">
      <c r="K1780" s="39"/>
    </row>
    <row r="1781" spans="11:11">
      <c r="K1781" s="39"/>
    </row>
    <row r="1782" spans="11:11">
      <c r="K1782" s="39"/>
    </row>
    <row r="1783" spans="11:11">
      <c r="K1783" s="39"/>
    </row>
    <row r="1784" spans="11:11">
      <c r="K1784" s="39"/>
    </row>
    <row r="1785" spans="11:11">
      <c r="K1785" s="39"/>
    </row>
    <row r="1786" spans="11:11">
      <c r="K1786" s="39"/>
    </row>
    <row r="1787" spans="11:11">
      <c r="K1787" s="39"/>
    </row>
    <row r="1788" spans="11:11">
      <c r="K1788" s="39"/>
    </row>
    <row r="1789" spans="11:11">
      <c r="K1789" s="39"/>
    </row>
    <row r="1790" spans="11:11">
      <c r="K1790" s="39"/>
    </row>
    <row r="1791" spans="11:11">
      <c r="K1791" s="39"/>
    </row>
    <row r="1792" spans="11:11">
      <c r="K1792" s="39"/>
    </row>
    <row r="1793" spans="11:11">
      <c r="K1793" s="39"/>
    </row>
    <row r="1794" spans="11:11">
      <c r="K1794" s="39"/>
    </row>
    <row r="1795" spans="11:11">
      <c r="K1795" s="39"/>
    </row>
    <row r="1796" spans="11:11">
      <c r="K1796" s="39"/>
    </row>
    <row r="1797" spans="11:11">
      <c r="K1797" s="39"/>
    </row>
    <row r="1798" spans="11:11">
      <c r="K1798" s="39"/>
    </row>
    <row r="1799" spans="11:11">
      <c r="K1799" s="39"/>
    </row>
    <row r="1800" spans="11:11">
      <c r="K1800" s="39"/>
    </row>
    <row r="1801" spans="11:11">
      <c r="K1801" s="39"/>
    </row>
    <row r="1802" spans="11:11">
      <c r="K1802" s="39"/>
    </row>
    <row r="1803" spans="11:11">
      <c r="K1803" s="39"/>
    </row>
    <row r="1804" spans="11:11">
      <c r="K1804" s="39"/>
    </row>
    <row r="1805" spans="11:11">
      <c r="K1805" s="39"/>
    </row>
    <row r="1806" spans="11:11">
      <c r="K1806" s="39"/>
    </row>
    <row r="1807" spans="11:11">
      <c r="K1807" s="39"/>
    </row>
    <row r="1808" spans="11:11">
      <c r="K1808" s="39"/>
    </row>
    <row r="1809" spans="11:11">
      <c r="K1809" s="39"/>
    </row>
    <row r="1810" spans="11:11">
      <c r="K1810" s="39"/>
    </row>
    <row r="1811" spans="11:11">
      <c r="K1811" s="39"/>
    </row>
    <row r="1812" spans="11:11">
      <c r="K1812" s="39"/>
    </row>
    <row r="1813" spans="11:11">
      <c r="K1813" s="39"/>
    </row>
    <row r="1814" spans="11:11">
      <c r="K1814" s="39"/>
    </row>
    <row r="1815" spans="11:11">
      <c r="K1815" s="39"/>
    </row>
    <row r="1816" spans="11:11">
      <c r="K1816" s="39"/>
    </row>
    <row r="1817" spans="11:11">
      <c r="K1817" s="39"/>
    </row>
    <row r="1818" spans="11:11">
      <c r="K1818" s="39"/>
    </row>
    <row r="1819" spans="11:11">
      <c r="K1819" s="39"/>
    </row>
    <row r="1820" spans="11:11">
      <c r="K1820" s="39"/>
    </row>
    <row r="1821" spans="11:11">
      <c r="K1821" s="39"/>
    </row>
    <row r="1822" spans="11:11">
      <c r="K1822" s="39"/>
    </row>
    <row r="1823" spans="11:11">
      <c r="K1823" s="39"/>
    </row>
    <row r="1824" spans="11:11">
      <c r="K1824" s="39"/>
    </row>
    <row r="1825" spans="11:11">
      <c r="K1825" s="39"/>
    </row>
    <row r="1826" spans="11:11">
      <c r="K1826" s="39"/>
    </row>
    <row r="1827" spans="11:11">
      <c r="K1827" s="39"/>
    </row>
    <row r="1828" spans="11:11">
      <c r="K1828" s="39"/>
    </row>
    <row r="1829" spans="11:11">
      <c r="K1829" s="39"/>
    </row>
    <row r="1830" spans="11:11">
      <c r="K1830" s="39"/>
    </row>
    <row r="1831" spans="11:11">
      <c r="K1831" s="39"/>
    </row>
    <row r="1832" spans="11:11">
      <c r="K1832" s="39"/>
    </row>
    <row r="1833" spans="11:11">
      <c r="K1833" s="39"/>
    </row>
    <row r="1834" spans="11:11">
      <c r="K1834" s="39"/>
    </row>
    <row r="1835" spans="11:11">
      <c r="K1835" s="39"/>
    </row>
    <row r="1836" spans="11:11">
      <c r="K1836" s="39"/>
    </row>
    <row r="1837" spans="11:11">
      <c r="K1837" s="39"/>
    </row>
    <row r="1838" spans="11:11">
      <c r="K1838" s="39"/>
    </row>
    <row r="1839" spans="11:11">
      <c r="K1839" s="39"/>
    </row>
    <row r="1840" spans="11:11">
      <c r="K1840" s="39"/>
    </row>
    <row r="1841" spans="11:11">
      <c r="K1841" s="39"/>
    </row>
    <row r="1842" spans="11:11">
      <c r="K1842" s="39"/>
    </row>
    <row r="1843" spans="11:11">
      <c r="K1843" s="39"/>
    </row>
    <row r="1844" spans="11:11">
      <c r="K1844" s="39"/>
    </row>
    <row r="1845" spans="11:11">
      <c r="K1845" s="39"/>
    </row>
    <row r="1846" spans="11:11">
      <c r="K1846" s="39"/>
    </row>
    <row r="1847" spans="11:11">
      <c r="K1847" s="39"/>
    </row>
    <row r="1848" spans="11:11">
      <c r="K1848" s="39"/>
    </row>
    <row r="1849" spans="11:11">
      <c r="K1849" s="39"/>
    </row>
    <row r="1850" spans="11:11">
      <c r="K1850" s="39"/>
    </row>
    <row r="1851" spans="11:11">
      <c r="K1851" s="39"/>
    </row>
    <row r="1852" spans="11:11">
      <c r="K1852" s="39"/>
    </row>
    <row r="1853" spans="11:11">
      <c r="K1853" s="39"/>
    </row>
    <row r="1854" spans="11:11">
      <c r="K1854" s="39"/>
    </row>
    <row r="1855" spans="11:11">
      <c r="K1855" s="39"/>
    </row>
    <row r="1856" spans="11:11">
      <c r="K1856" s="39"/>
    </row>
    <row r="1857" spans="11:11">
      <c r="K1857" s="39"/>
    </row>
    <row r="1858" spans="11:11">
      <c r="K1858" s="39"/>
    </row>
    <row r="1859" spans="11:11">
      <c r="K1859" s="39"/>
    </row>
    <row r="1860" spans="11:11">
      <c r="K1860" s="39"/>
    </row>
    <row r="1861" spans="11:11">
      <c r="K1861" s="39"/>
    </row>
    <row r="1862" spans="11:11">
      <c r="K1862" s="39"/>
    </row>
    <row r="1863" spans="11:11">
      <c r="K1863" s="39"/>
    </row>
    <row r="1864" spans="11:11">
      <c r="K1864" s="39"/>
    </row>
    <row r="1865" spans="11:11">
      <c r="K1865" s="39"/>
    </row>
    <row r="1866" spans="11:11">
      <c r="K1866" s="39"/>
    </row>
    <row r="1867" spans="11:11">
      <c r="K1867" s="39"/>
    </row>
    <row r="1868" spans="11:11">
      <c r="K1868" s="39"/>
    </row>
    <row r="1869" spans="11:11">
      <c r="K1869" s="39"/>
    </row>
    <row r="1870" spans="11:11">
      <c r="K1870" s="39"/>
    </row>
    <row r="1871" spans="11:11">
      <c r="K1871" s="39"/>
    </row>
    <row r="1872" spans="11:11">
      <c r="K1872" s="39"/>
    </row>
    <row r="1873" spans="11:11">
      <c r="K1873" s="39"/>
    </row>
    <row r="1874" spans="11:11">
      <c r="K1874" s="39"/>
    </row>
    <row r="1875" spans="11:11">
      <c r="K1875" s="39"/>
    </row>
    <row r="1876" spans="11:11">
      <c r="K1876" s="39"/>
    </row>
    <row r="1877" spans="11:11">
      <c r="K1877" s="39"/>
    </row>
    <row r="1878" spans="11:11">
      <c r="K1878" s="39"/>
    </row>
    <row r="1879" spans="11:11">
      <c r="K1879" s="39"/>
    </row>
    <row r="1880" spans="11:11">
      <c r="K1880" s="39"/>
    </row>
    <row r="1881" spans="11:11">
      <c r="K1881" s="39"/>
    </row>
    <row r="1882" spans="11:11">
      <c r="K1882" s="39"/>
    </row>
    <row r="1883" spans="11:11">
      <c r="K1883" s="39"/>
    </row>
    <row r="1884" spans="11:11">
      <c r="K1884" s="39"/>
    </row>
    <row r="1885" spans="11:11">
      <c r="K1885" s="39"/>
    </row>
    <row r="1886" spans="11:11">
      <c r="K1886" s="39"/>
    </row>
    <row r="1887" spans="11:11">
      <c r="K1887" s="39"/>
    </row>
    <row r="1888" spans="11:11">
      <c r="K1888" s="39"/>
    </row>
    <row r="1889" spans="11:11">
      <c r="K1889" s="39"/>
    </row>
    <row r="1890" spans="11:11">
      <c r="K1890" s="39"/>
    </row>
    <row r="1891" spans="11:11">
      <c r="K1891" s="39"/>
    </row>
    <row r="1892" spans="11:11">
      <c r="K1892" s="39"/>
    </row>
    <row r="1893" spans="11:11">
      <c r="K1893" s="39"/>
    </row>
    <row r="1894" spans="11:11">
      <c r="K1894" s="39"/>
    </row>
    <row r="1895" spans="11:11">
      <c r="K1895" s="39"/>
    </row>
    <row r="1896" spans="11:11">
      <c r="K1896" s="39"/>
    </row>
    <row r="1897" spans="11:11">
      <c r="K1897" s="39"/>
    </row>
    <row r="1898" spans="11:11">
      <c r="K1898" s="39"/>
    </row>
    <row r="1899" spans="11:11">
      <c r="K1899" s="39"/>
    </row>
    <row r="1900" spans="11:11">
      <c r="K1900" s="39"/>
    </row>
    <row r="1901" spans="11:11">
      <c r="K1901" s="39"/>
    </row>
    <row r="1902" spans="11:11">
      <c r="K1902" s="39"/>
    </row>
    <row r="1903" spans="11:11">
      <c r="K1903" s="39"/>
    </row>
    <row r="1904" spans="11:11">
      <c r="K1904" s="39"/>
    </row>
    <row r="1905" spans="11:11">
      <c r="K1905" s="39"/>
    </row>
    <row r="1906" spans="11:11">
      <c r="K1906" s="39"/>
    </row>
    <row r="1907" spans="11:11">
      <c r="K1907" s="39"/>
    </row>
    <row r="1908" spans="11:11">
      <c r="K1908" s="39"/>
    </row>
    <row r="1909" spans="11:11">
      <c r="K1909" s="39"/>
    </row>
    <row r="1910" spans="11:11">
      <c r="K1910" s="39"/>
    </row>
    <row r="1911" spans="11:11">
      <c r="K1911" s="39"/>
    </row>
    <row r="1912" spans="11:11">
      <c r="K1912" s="39"/>
    </row>
    <row r="1913" spans="11:11">
      <c r="K1913" s="39"/>
    </row>
    <row r="1914" spans="11:11">
      <c r="K1914" s="39"/>
    </row>
    <row r="1915" spans="11:11">
      <c r="K1915" s="39"/>
    </row>
    <row r="1916" spans="11:11">
      <c r="K1916" s="39"/>
    </row>
    <row r="1917" spans="11:11">
      <c r="K1917" s="39"/>
    </row>
    <row r="1918" spans="11:11">
      <c r="K1918" s="39"/>
    </row>
    <row r="1919" spans="11:11">
      <c r="K1919" s="39"/>
    </row>
    <row r="1920" spans="11:11">
      <c r="K1920" s="39"/>
    </row>
    <row r="1921" spans="11:11">
      <c r="K1921" s="39"/>
    </row>
    <row r="1922" spans="11:11">
      <c r="K1922" s="39"/>
    </row>
    <row r="1923" spans="11:11">
      <c r="K1923" s="39"/>
    </row>
    <row r="1924" spans="11:11">
      <c r="K1924" s="39"/>
    </row>
    <row r="1925" spans="11:11">
      <c r="K1925" s="39"/>
    </row>
    <row r="1926" spans="11:11">
      <c r="K1926" s="39"/>
    </row>
    <row r="1927" spans="11:11">
      <c r="K1927" s="39"/>
    </row>
    <row r="1928" spans="11:11">
      <c r="K1928" s="39"/>
    </row>
    <row r="1929" spans="11:11">
      <c r="K1929" s="39"/>
    </row>
    <row r="1930" spans="11:11">
      <c r="K1930" s="39"/>
    </row>
    <row r="1931" spans="11:11">
      <c r="K1931" s="39"/>
    </row>
    <row r="1932" spans="11:11">
      <c r="K1932" s="39"/>
    </row>
    <row r="1933" spans="11:11">
      <c r="K1933" s="39"/>
    </row>
    <row r="1934" spans="11:11">
      <c r="K1934" s="39"/>
    </row>
    <row r="1935" spans="11:11">
      <c r="K1935" s="39"/>
    </row>
    <row r="1936" spans="11:11">
      <c r="K1936" s="39"/>
    </row>
    <row r="1937" spans="11:11">
      <c r="K1937" s="39"/>
    </row>
    <row r="1938" spans="11:11">
      <c r="K1938" s="39"/>
    </row>
    <row r="1939" spans="11:11">
      <c r="K1939" s="39"/>
    </row>
    <row r="1940" spans="11:11">
      <c r="K1940" s="39"/>
    </row>
    <row r="1941" spans="11:11">
      <c r="K1941" s="39"/>
    </row>
    <row r="1942" spans="11:11">
      <c r="K1942" s="39"/>
    </row>
    <row r="1943" spans="11:11">
      <c r="K1943" s="39"/>
    </row>
    <row r="1944" spans="11:11">
      <c r="K1944" s="39"/>
    </row>
    <row r="1945" spans="11:11">
      <c r="K1945" s="39"/>
    </row>
    <row r="1946" spans="11:11">
      <c r="K1946" s="39"/>
    </row>
    <row r="1947" spans="11:11">
      <c r="K1947" s="39"/>
    </row>
    <row r="1948" spans="11:11">
      <c r="K1948" s="39"/>
    </row>
    <row r="1949" spans="11:11">
      <c r="K1949" s="39"/>
    </row>
    <row r="1950" spans="11:11">
      <c r="K1950" s="39"/>
    </row>
    <row r="1951" spans="11:11">
      <c r="K1951" s="39"/>
    </row>
    <row r="1952" spans="11:11">
      <c r="K1952" s="39"/>
    </row>
    <row r="1953" spans="11:11">
      <c r="K1953" s="39"/>
    </row>
    <row r="1954" spans="11:11">
      <c r="K1954" s="39"/>
    </row>
    <row r="1955" spans="11:11">
      <c r="K1955" s="39"/>
    </row>
    <row r="1956" spans="11:11">
      <c r="K1956" s="39"/>
    </row>
    <row r="1957" spans="11:11">
      <c r="K1957" s="39"/>
    </row>
    <row r="1958" spans="11:11">
      <c r="K1958" s="39"/>
    </row>
    <row r="1959" spans="11:11">
      <c r="K1959" s="39"/>
    </row>
    <row r="1960" spans="11:11">
      <c r="K1960" s="39"/>
    </row>
    <row r="1961" spans="11:11">
      <c r="K1961" s="39"/>
    </row>
    <row r="1962" spans="11:11">
      <c r="K1962" s="39"/>
    </row>
    <row r="1963" spans="11:11">
      <c r="K1963" s="39"/>
    </row>
    <row r="1964" spans="11:11">
      <c r="K1964" s="39"/>
    </row>
    <row r="1965" spans="11:11">
      <c r="K1965" s="39"/>
    </row>
    <row r="1966" spans="11:11">
      <c r="K1966" s="39"/>
    </row>
    <row r="1967" spans="11:11">
      <c r="K1967" s="39"/>
    </row>
    <row r="1968" spans="11:11">
      <c r="K1968" s="39"/>
    </row>
    <row r="1969" spans="11:11">
      <c r="K1969" s="39"/>
    </row>
    <row r="1970" spans="11:11">
      <c r="K1970" s="39"/>
    </row>
    <row r="1971" spans="11:11">
      <c r="K1971" s="39"/>
    </row>
    <row r="1972" spans="11:11">
      <c r="K1972" s="39"/>
    </row>
    <row r="1973" spans="11:11">
      <c r="K1973" s="39"/>
    </row>
    <row r="1974" spans="11:11">
      <c r="K1974" s="39"/>
    </row>
    <row r="1975" spans="11:11">
      <c r="K1975" s="39"/>
    </row>
    <row r="1976" spans="11:11">
      <c r="K1976" s="39"/>
    </row>
    <row r="1977" spans="11:11">
      <c r="K1977" s="39"/>
    </row>
    <row r="1978" spans="11:11">
      <c r="K1978" s="39"/>
    </row>
    <row r="1979" spans="11:11">
      <c r="K1979" s="39"/>
    </row>
    <row r="1980" spans="11:11">
      <c r="K1980" s="39"/>
    </row>
    <row r="1981" spans="11:11">
      <c r="K1981" s="39"/>
    </row>
    <row r="1982" spans="11:11">
      <c r="K1982" s="39"/>
    </row>
    <row r="1983" spans="11:11">
      <c r="K1983" s="39"/>
    </row>
    <row r="1984" spans="11:11">
      <c r="K1984" s="39"/>
    </row>
    <row r="1985" spans="11:11">
      <c r="K1985" s="39"/>
    </row>
    <row r="1986" spans="11:11">
      <c r="K1986" s="39"/>
    </row>
    <row r="1987" spans="11:11">
      <c r="K1987" s="39"/>
    </row>
    <row r="1988" spans="11:11">
      <c r="K1988" s="39"/>
    </row>
    <row r="1989" spans="11:11">
      <c r="K1989" s="39"/>
    </row>
    <row r="1990" spans="11:11">
      <c r="K1990" s="39"/>
    </row>
    <row r="1991" spans="11:11">
      <c r="K1991" s="39"/>
    </row>
    <row r="1992" spans="11:11">
      <c r="K1992" s="39"/>
    </row>
    <row r="1993" spans="11:11">
      <c r="K1993" s="39"/>
    </row>
    <row r="1994" spans="11:11">
      <c r="K1994" s="39"/>
    </row>
    <row r="1995" spans="11:11">
      <c r="K1995" s="39"/>
    </row>
    <row r="1996" spans="11:11">
      <c r="K1996" s="39"/>
    </row>
    <row r="1997" spans="11:11">
      <c r="K1997" s="39"/>
    </row>
    <row r="1998" spans="11:11">
      <c r="K1998" s="39"/>
    </row>
    <row r="1999" spans="11:11">
      <c r="K1999" s="39"/>
    </row>
    <row r="2000" spans="11:11">
      <c r="K2000" s="39"/>
    </row>
    <row r="2001" spans="11:11">
      <c r="K2001" s="39"/>
    </row>
    <row r="2002" spans="11:11">
      <c r="K2002" s="39"/>
    </row>
    <row r="2003" spans="11:11">
      <c r="K2003" s="39"/>
    </row>
    <row r="2004" spans="11:11">
      <c r="K2004" s="39"/>
    </row>
    <row r="2005" spans="11:11">
      <c r="K2005" s="39"/>
    </row>
    <row r="2006" spans="11:11">
      <c r="K2006" s="39"/>
    </row>
    <row r="2007" spans="11:11">
      <c r="K2007" s="39"/>
    </row>
    <row r="2008" spans="11:11">
      <c r="K2008" s="39"/>
    </row>
    <row r="2009" spans="11:11">
      <c r="K2009" s="39"/>
    </row>
    <row r="2010" spans="11:11">
      <c r="K2010" s="39"/>
    </row>
    <row r="2011" spans="11:11">
      <c r="K2011" s="39"/>
    </row>
    <row r="2012" spans="11:11">
      <c r="K2012" s="39"/>
    </row>
    <row r="2013" spans="11:11">
      <c r="K2013" s="39"/>
    </row>
    <row r="2014" spans="11:11">
      <c r="K2014" s="39"/>
    </row>
    <row r="2015" spans="11:11">
      <c r="K2015" s="39"/>
    </row>
    <row r="2016" spans="11:11">
      <c r="K2016" s="39"/>
    </row>
    <row r="2017" spans="11:11">
      <c r="K2017" s="39"/>
    </row>
    <row r="2018" spans="11:11">
      <c r="K2018" s="39"/>
    </row>
    <row r="2019" spans="11:11">
      <c r="K2019" s="39"/>
    </row>
    <row r="2020" spans="11:11">
      <c r="K2020" s="39"/>
    </row>
    <row r="2021" spans="11:11">
      <c r="K2021" s="39"/>
    </row>
    <row r="2022" spans="11:11">
      <c r="K2022" s="39"/>
    </row>
    <row r="2023" spans="11:11">
      <c r="K2023" s="39"/>
    </row>
    <row r="2024" spans="11:11">
      <c r="K2024" s="39"/>
    </row>
  </sheetData>
  <sheetProtection algorithmName="SHA-512" hashValue="nY9LzdyuN5ApdOlsb0PECfqqHbk+ikkRP7k+mkMUGWs1sOUMGuL5Xb4WysfaA6swONvIf/QP2jI19q67jByvSw==" saltValue="kxshuqL2DIbsGXo74OzRqg==" spinCount="100000" sheet="1" objects="1" scenarios="1" selectLockedCells="1"/>
  <protectedRanges>
    <protectedRange sqref="B11:F30" name="Range1"/>
    <protectedRange sqref="H11:K30" name="Range2"/>
  </protectedRanges>
  <mergeCells count="45">
    <mergeCell ref="M17:S19"/>
    <mergeCell ref="M21:S22"/>
    <mergeCell ref="C25:D25"/>
    <mergeCell ref="A3:H3"/>
    <mergeCell ref="A5:H5"/>
    <mergeCell ref="A2:H2"/>
    <mergeCell ref="A4:H4"/>
    <mergeCell ref="A6:G6"/>
    <mergeCell ref="C21:D21"/>
    <mergeCell ref="A8:B10"/>
    <mergeCell ref="E8:E10"/>
    <mergeCell ref="C14:D14"/>
    <mergeCell ref="C23:D23"/>
    <mergeCell ref="C16:D16"/>
    <mergeCell ref="C17:D17"/>
    <mergeCell ref="C24:D24"/>
    <mergeCell ref="C13:D13"/>
    <mergeCell ref="C18:D18"/>
    <mergeCell ref="H31:K31"/>
    <mergeCell ref="C29:D29"/>
    <mergeCell ref="C30:D30"/>
    <mergeCell ref="C27:D27"/>
    <mergeCell ref="C26:D26"/>
    <mergeCell ref="E31:F31"/>
    <mergeCell ref="B31:D31"/>
    <mergeCell ref="C28:D28"/>
    <mergeCell ref="C19:D19"/>
    <mergeCell ref="C15:D15"/>
    <mergeCell ref="C20:D20"/>
    <mergeCell ref="A7:G7"/>
    <mergeCell ref="C22:D22"/>
    <mergeCell ref="M1:R15"/>
    <mergeCell ref="A1:K1"/>
    <mergeCell ref="J8:K9"/>
    <mergeCell ref="I2:K2"/>
    <mergeCell ref="C8:D10"/>
    <mergeCell ref="H6:K6"/>
    <mergeCell ref="I4:K4"/>
    <mergeCell ref="I5:K5"/>
    <mergeCell ref="I3:K3"/>
    <mergeCell ref="J7:K7"/>
    <mergeCell ref="C12:D12"/>
    <mergeCell ref="C11:D11"/>
    <mergeCell ref="G8:G10"/>
    <mergeCell ref="F8:F10"/>
  </mergeCells>
  <phoneticPr fontId="0" type="noConversion"/>
  <pageMargins left="0.2" right="0.2" top="0.75" bottom="0.45" header="0.5" footer="0.2"/>
  <pageSetup scale="66" orientation="landscape" r:id="rId1"/>
  <headerFooter alignWithMargins="0">
    <oddFooter>&amp;L&amp;D</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9">
    <tabColor indexed="23"/>
    <pageSetUpPr fitToPage="1"/>
  </sheetPr>
  <dimension ref="A1:S37"/>
  <sheetViews>
    <sheetView zoomScale="75" zoomScaleNormal="75" workbookViewId="0">
      <selection activeCell="A10" sqref="A10:B11"/>
    </sheetView>
  </sheetViews>
  <sheetFormatPr defaultColWidth="9.1796875" defaultRowHeight="12.5"/>
  <cols>
    <col min="1" max="1" width="13.453125" style="39" customWidth="1"/>
    <col min="2" max="2" width="32" style="39" customWidth="1"/>
    <col min="3" max="3" width="15.453125" style="39" customWidth="1"/>
    <col min="4" max="5" width="12.1796875" style="39" bestFit="1" customWidth="1"/>
    <col min="6" max="6" width="17.1796875" style="39" customWidth="1"/>
    <col min="7" max="7" width="22.1796875" style="39" customWidth="1"/>
    <col min="8" max="8" width="18.453125" style="39" customWidth="1"/>
    <col min="9" max="9" width="15" style="39" customWidth="1"/>
    <col min="10" max="10" width="13.26953125" style="39" customWidth="1"/>
    <col min="11" max="11" width="17.1796875" style="39" customWidth="1"/>
    <col min="12" max="12" width="4" style="39" customWidth="1"/>
    <col min="13" max="14" width="9.1796875" style="39"/>
    <col min="15" max="15" width="12.453125" style="39" customWidth="1"/>
    <col min="16" max="16384" width="9.1796875" style="39"/>
  </cols>
  <sheetData>
    <row r="1" spans="1:19" ht="30" customHeight="1">
      <c r="A1" s="705" t="s">
        <v>281</v>
      </c>
      <c r="B1" s="705"/>
      <c r="C1" s="705"/>
      <c r="D1" s="705"/>
      <c r="E1" s="705"/>
      <c r="F1" s="705"/>
      <c r="G1" s="705"/>
      <c r="H1" s="705"/>
      <c r="I1" s="705"/>
      <c r="J1" s="705"/>
      <c r="K1" s="705"/>
      <c r="M1" s="1395" t="s">
        <v>282</v>
      </c>
      <c r="N1" s="1396"/>
      <c r="O1" s="1397"/>
    </row>
    <row r="2" spans="1:19" s="43" customFormat="1" ht="18" customHeight="1">
      <c r="A2" s="1253" t="s">
        <v>124</v>
      </c>
      <c r="B2" s="1254"/>
      <c r="C2" s="1254"/>
      <c r="D2" s="1254"/>
      <c r="E2" s="1254"/>
      <c r="F2" s="1254"/>
      <c r="G2" s="1254"/>
      <c r="H2" s="1255"/>
      <c r="I2" s="1405" t="s">
        <v>137</v>
      </c>
      <c r="J2" s="1406"/>
      <c r="K2" s="1407"/>
      <c r="M2" s="1398"/>
      <c r="N2" s="1399"/>
      <c r="O2" s="1400"/>
    </row>
    <row r="3" spans="1:19" s="44" customFormat="1" ht="20.149999999999999" customHeight="1">
      <c r="A3" s="1331" t="str">
        <f>'1. BASIC INFO &amp; START PAGE'!$A$8</f>
        <v xml:space="preserve">TX EMTF: </v>
      </c>
      <c r="B3" s="1332"/>
      <c r="C3" s="1332"/>
      <c r="D3" s="1332"/>
      <c r="E3" s="1332"/>
      <c r="F3" s="1332"/>
      <c r="G3" s="1333"/>
      <c r="H3" s="1334"/>
      <c r="I3" s="1327" t="str">
        <f>'1. BASIC INFO &amp; START PAGE'!$V$8</f>
        <v>26-0002 FIFA World Cup 2026</v>
      </c>
      <c r="J3" s="937"/>
      <c r="K3" s="938"/>
      <c r="M3" s="1398"/>
      <c r="N3" s="1399"/>
      <c r="O3" s="1400"/>
    </row>
    <row r="4" spans="1:19" s="43" customFormat="1" ht="18" customHeight="1">
      <c r="A4" s="1064" t="s">
        <v>90</v>
      </c>
      <c r="B4" s="1264"/>
      <c r="C4" s="1264"/>
      <c r="D4" s="1264"/>
      <c r="E4" s="1264"/>
      <c r="F4" s="1264"/>
      <c r="G4" s="1264"/>
      <c r="H4" s="1265"/>
      <c r="I4" s="1101" t="s">
        <v>7</v>
      </c>
      <c r="J4" s="718"/>
      <c r="K4" s="719"/>
      <c r="M4" s="1398"/>
      <c r="N4" s="1399"/>
      <c r="O4" s="1400"/>
    </row>
    <row r="5" spans="1:19" s="44" customFormat="1" ht="20.149999999999999" customHeight="1">
      <c r="A5" s="1331" t="str">
        <f>'1. BASIC INFO &amp; START PAGE'!$A$10</f>
        <v>TX EMTF Response and coordination for STAR: 00-344245</v>
      </c>
      <c r="B5" s="1332"/>
      <c r="C5" s="1332"/>
      <c r="D5" s="1332"/>
      <c r="E5" s="1332"/>
      <c r="F5" s="1332"/>
      <c r="G5" s="1333"/>
      <c r="H5" s="1334"/>
      <c r="I5" s="1335" t="str">
        <f>'1. BASIC INFO &amp; START PAGE'!$V$10</f>
        <v>Category B - Emergency Protective Measures</v>
      </c>
      <c r="J5" s="1336"/>
      <c r="K5" s="1337"/>
      <c r="M5" s="1398"/>
      <c r="N5" s="1399"/>
      <c r="O5" s="1400"/>
    </row>
    <row r="6" spans="1:19" s="43" customFormat="1" ht="18" customHeight="1">
      <c r="A6" s="1064" t="s">
        <v>13</v>
      </c>
      <c r="B6" s="1264"/>
      <c r="C6" s="1264"/>
      <c r="D6" s="1264"/>
      <c r="E6" s="1264"/>
      <c r="F6" s="1264"/>
      <c r="G6" s="1264"/>
      <c r="H6" s="1265"/>
      <c r="I6" s="1408" t="s">
        <v>14</v>
      </c>
      <c r="J6" s="718"/>
      <c r="K6" s="719"/>
      <c r="M6" s="1398"/>
      <c r="N6" s="1399"/>
      <c r="O6" s="1400"/>
    </row>
    <row r="7" spans="1:19" s="44" customFormat="1" ht="20.149999999999999" customHeight="1">
      <c r="A7" s="1194" t="str">
        <f>'1. BASIC INFO &amp; START PAGE'!$A$14</f>
        <v>Statewide All-Hazards Response and Coordination.</v>
      </c>
      <c r="B7" s="1326"/>
      <c r="C7" s="1326"/>
      <c r="D7" s="1404"/>
      <c r="E7" s="1404"/>
      <c r="F7" s="1326"/>
      <c r="G7" s="1326"/>
      <c r="H7" s="1326"/>
      <c r="I7" s="27">
        <f>'1. BASIC INFO &amp; START PAGE'!$V$14</f>
        <v>46185</v>
      </c>
      <c r="J7" s="165" t="s">
        <v>16</v>
      </c>
      <c r="K7" s="9">
        <f>'1. BASIC INFO &amp; START PAGE'!$AC$14</f>
        <v>46218</v>
      </c>
      <c r="M7" s="1398"/>
      <c r="N7" s="1399"/>
      <c r="O7" s="1400"/>
    </row>
    <row r="8" spans="1:19" s="69" customFormat="1" ht="22.5" customHeight="1">
      <c r="A8" s="1409" t="s">
        <v>283</v>
      </c>
      <c r="B8" s="1409"/>
      <c r="C8" s="102" t="s">
        <v>284</v>
      </c>
      <c r="D8" s="1410" t="s">
        <v>285</v>
      </c>
      <c r="E8" s="1411"/>
      <c r="F8" s="1357" t="s">
        <v>245</v>
      </c>
      <c r="G8" s="1355" t="s">
        <v>286</v>
      </c>
      <c r="H8" s="1355"/>
      <c r="I8" s="1356" t="s">
        <v>287</v>
      </c>
      <c r="J8" s="103" t="s">
        <v>20</v>
      </c>
      <c r="K8" s="104"/>
      <c r="M8" s="1398"/>
      <c r="N8" s="1399"/>
      <c r="O8" s="1400"/>
    </row>
    <row r="9" spans="1:19" s="69" customFormat="1" ht="26.25" customHeight="1">
      <c r="A9" s="1409"/>
      <c r="B9" s="1409"/>
      <c r="C9" s="105" t="s">
        <v>288</v>
      </c>
      <c r="D9" s="106" t="s">
        <v>289</v>
      </c>
      <c r="E9" s="106" t="s">
        <v>290</v>
      </c>
      <c r="F9" s="1291"/>
      <c r="G9" s="1409"/>
      <c r="H9" s="1409"/>
      <c r="I9" s="1289"/>
      <c r="J9" s="107" t="s">
        <v>291</v>
      </c>
      <c r="K9" s="61" t="s">
        <v>292</v>
      </c>
      <c r="M9" s="1398"/>
      <c r="N9" s="1399"/>
      <c r="O9" s="1400"/>
    </row>
    <row r="10" spans="1:19" s="42" customFormat="1" ht="17.25" customHeight="1">
      <c r="A10" s="1215"/>
      <c r="B10" s="1215"/>
      <c r="C10" s="453"/>
      <c r="D10" s="1378"/>
      <c r="E10" s="1378"/>
      <c r="F10" s="1384">
        <f>(D10+E10)*C11</f>
        <v>0</v>
      </c>
      <c r="G10" s="1215"/>
      <c r="H10" s="1215"/>
      <c r="I10" s="1413"/>
      <c r="J10" s="19"/>
      <c r="K10" s="1412"/>
      <c r="L10" s="69"/>
      <c r="M10" s="1398"/>
      <c r="N10" s="1399"/>
      <c r="O10" s="1400"/>
    </row>
    <row r="11" spans="1:19" s="42" customFormat="1" ht="17.25" customHeight="1">
      <c r="A11" s="1215"/>
      <c r="B11" s="1215"/>
      <c r="C11" s="454"/>
      <c r="D11" s="1378"/>
      <c r="E11" s="1378"/>
      <c r="F11" s="1384"/>
      <c r="G11" s="1215"/>
      <c r="H11" s="1215"/>
      <c r="I11" s="1413"/>
      <c r="J11" s="22" t="s">
        <v>293</v>
      </c>
      <c r="K11" s="1383"/>
      <c r="L11" s="39"/>
      <c r="M11" s="1398"/>
      <c r="N11" s="1399"/>
      <c r="O11" s="1400"/>
    </row>
    <row r="12" spans="1:19" s="42" customFormat="1" ht="17.25" customHeight="1">
      <c r="A12" s="1215"/>
      <c r="B12" s="1215"/>
      <c r="C12" s="454"/>
      <c r="D12" s="1378"/>
      <c r="E12" s="1378"/>
      <c r="F12" s="1384">
        <f>(D12+E12)*C13</f>
        <v>0</v>
      </c>
      <c r="G12" s="1215"/>
      <c r="H12" s="1215"/>
      <c r="I12" s="1383"/>
      <c r="J12" s="30"/>
      <c r="K12" s="1383"/>
      <c r="L12" s="39"/>
      <c r="M12" s="1401"/>
      <c r="N12" s="1402"/>
      <c r="O12" s="1403"/>
    </row>
    <row r="13" spans="1:19" s="42" customFormat="1" ht="17.25" customHeight="1">
      <c r="A13" s="1215"/>
      <c r="B13" s="1215"/>
      <c r="C13" s="454"/>
      <c r="D13" s="1378"/>
      <c r="E13" s="1378"/>
      <c r="F13" s="1384"/>
      <c r="G13" s="1215"/>
      <c r="H13" s="1215"/>
      <c r="I13" s="1383"/>
      <c r="J13" s="23"/>
      <c r="K13" s="1383"/>
      <c r="L13" s="39"/>
      <c r="M13" s="39"/>
      <c r="N13" s="39"/>
      <c r="O13" s="39"/>
    </row>
    <row r="14" spans="1:19" s="42" customFormat="1" ht="17.25" customHeight="1">
      <c r="A14" s="1215"/>
      <c r="B14" s="1215"/>
      <c r="C14" s="454"/>
      <c r="D14" s="1378"/>
      <c r="E14" s="1378"/>
      <c r="F14" s="1384">
        <f>(D14+E14)*C15</f>
        <v>0</v>
      </c>
      <c r="G14" s="1215"/>
      <c r="H14" s="1215"/>
      <c r="I14" s="1383"/>
      <c r="J14" s="30"/>
      <c r="K14" s="1383"/>
      <c r="L14" s="39"/>
      <c r="M14" s="39"/>
      <c r="N14" s="39"/>
      <c r="O14" s="39"/>
    </row>
    <row r="15" spans="1:19" s="42" customFormat="1" ht="17.25" customHeight="1">
      <c r="A15" s="1215"/>
      <c r="B15" s="1215"/>
      <c r="C15" s="454"/>
      <c r="D15" s="1378"/>
      <c r="E15" s="1378"/>
      <c r="F15" s="1384"/>
      <c r="G15" s="1215"/>
      <c r="H15" s="1215"/>
      <c r="I15" s="1383"/>
      <c r="J15" s="22" t="s">
        <v>293</v>
      </c>
      <c r="K15" s="1383"/>
      <c r="L15" s="39"/>
      <c r="M15" s="801" t="s">
        <v>38</v>
      </c>
      <c r="N15" s="802"/>
      <c r="O15" s="802"/>
      <c r="P15" s="802"/>
      <c r="Q15" s="802"/>
      <c r="R15" s="802"/>
      <c r="S15" s="803"/>
    </row>
    <row r="16" spans="1:19" s="42" customFormat="1" ht="17.25" customHeight="1">
      <c r="A16" s="1215"/>
      <c r="B16" s="1215"/>
      <c r="C16" s="454"/>
      <c r="D16" s="1378"/>
      <c r="E16" s="1378"/>
      <c r="F16" s="1384">
        <f>(D16+E16)*C17</f>
        <v>0</v>
      </c>
      <c r="G16" s="1215"/>
      <c r="H16" s="1215"/>
      <c r="I16" s="1383"/>
      <c r="J16" s="30"/>
      <c r="K16" s="1383"/>
      <c r="L16" s="39"/>
      <c r="M16" s="804"/>
      <c r="N16" s="805"/>
      <c r="O16" s="805"/>
      <c r="P16" s="805"/>
      <c r="Q16" s="805"/>
      <c r="R16" s="805"/>
      <c r="S16" s="806"/>
    </row>
    <row r="17" spans="1:19" s="42" customFormat="1" ht="17.25" customHeight="1">
      <c r="A17" s="1215"/>
      <c r="B17" s="1215"/>
      <c r="C17" s="454"/>
      <c r="D17" s="1378"/>
      <c r="E17" s="1378"/>
      <c r="F17" s="1384"/>
      <c r="G17" s="1215"/>
      <c r="H17" s="1215"/>
      <c r="I17" s="1383"/>
      <c r="J17" s="22" t="s">
        <v>293</v>
      </c>
      <c r="K17" s="1383"/>
      <c r="L17" s="39"/>
      <c r="M17" s="807"/>
      <c r="N17" s="808"/>
      <c r="O17" s="808"/>
      <c r="P17" s="808"/>
      <c r="Q17" s="808"/>
      <c r="R17" s="808"/>
      <c r="S17" s="809"/>
    </row>
    <row r="18" spans="1:19" s="42" customFormat="1" ht="17.25" customHeight="1">
      <c r="A18" s="1215"/>
      <c r="B18" s="1215"/>
      <c r="C18" s="454"/>
      <c r="D18" s="1378"/>
      <c r="E18" s="1378"/>
      <c r="F18" s="1384">
        <f>(D18+E18)*C19</f>
        <v>0</v>
      </c>
      <c r="G18" s="1215"/>
      <c r="H18" s="1215"/>
      <c r="I18" s="1383"/>
      <c r="J18" s="30"/>
      <c r="K18" s="1383"/>
      <c r="L18" s="39"/>
    </row>
    <row r="19" spans="1:19" s="42" customFormat="1" ht="17.25" customHeight="1">
      <c r="A19" s="1215"/>
      <c r="B19" s="1215"/>
      <c r="C19" s="454"/>
      <c r="D19" s="1378"/>
      <c r="E19" s="1378"/>
      <c r="F19" s="1384"/>
      <c r="G19" s="1215"/>
      <c r="H19" s="1215"/>
      <c r="I19" s="1383"/>
      <c r="J19" s="22" t="s">
        <v>293</v>
      </c>
      <c r="K19" s="1383"/>
      <c r="L19" s="39"/>
      <c r="M19" s="767" t="s">
        <v>329</v>
      </c>
      <c r="N19" s="768"/>
      <c r="O19" s="768"/>
      <c r="P19" s="768"/>
      <c r="Q19" s="768"/>
      <c r="R19" s="768"/>
      <c r="S19" s="769"/>
    </row>
    <row r="20" spans="1:19" s="42" customFormat="1" ht="17.25" customHeight="1">
      <c r="A20" s="1215"/>
      <c r="B20" s="1215"/>
      <c r="C20" s="454"/>
      <c r="D20" s="1378"/>
      <c r="E20" s="1378"/>
      <c r="F20" s="1384">
        <f>(D20+E20)*C21</f>
        <v>0</v>
      </c>
      <c r="G20" s="1215"/>
      <c r="H20" s="1215"/>
      <c r="I20" s="1383"/>
      <c r="J20" s="30"/>
      <c r="K20" s="1383"/>
      <c r="L20" s="39"/>
      <c r="M20" s="770"/>
      <c r="N20" s="771"/>
      <c r="O20" s="771"/>
      <c r="P20" s="771"/>
      <c r="Q20" s="771"/>
      <c r="R20" s="771"/>
      <c r="S20" s="772"/>
    </row>
    <row r="21" spans="1:19" s="42" customFormat="1" ht="17.25" customHeight="1">
      <c r="A21" s="1215"/>
      <c r="B21" s="1215"/>
      <c r="C21" s="454"/>
      <c r="D21" s="1378"/>
      <c r="E21" s="1378"/>
      <c r="F21" s="1384"/>
      <c r="G21" s="1215"/>
      <c r="H21" s="1215"/>
      <c r="I21" s="1383"/>
      <c r="J21" s="22" t="s">
        <v>293</v>
      </c>
      <c r="K21" s="1383"/>
      <c r="L21" s="39"/>
      <c r="M21" s="39"/>
      <c r="N21" s="39"/>
      <c r="O21" s="39"/>
    </row>
    <row r="22" spans="1:19" s="42" customFormat="1" ht="17.25" customHeight="1">
      <c r="A22" s="1215"/>
      <c r="B22" s="1215"/>
      <c r="C22" s="454"/>
      <c r="D22" s="1378"/>
      <c r="E22" s="1378"/>
      <c r="F22" s="1384">
        <f>(D22+E22)*C23</f>
        <v>0</v>
      </c>
      <c r="G22" s="1215"/>
      <c r="H22" s="1215"/>
      <c r="I22" s="1383"/>
      <c r="J22" s="30"/>
      <c r="K22" s="1383"/>
      <c r="L22" s="39"/>
      <c r="M22" s="39"/>
      <c r="N22" s="39"/>
      <c r="O22" s="39"/>
    </row>
    <row r="23" spans="1:19" s="42" customFormat="1" ht="17.25" customHeight="1">
      <c r="A23" s="1215"/>
      <c r="B23" s="1215"/>
      <c r="C23" s="454"/>
      <c r="D23" s="1378"/>
      <c r="E23" s="1378"/>
      <c r="F23" s="1384"/>
      <c r="G23" s="1215"/>
      <c r="H23" s="1215"/>
      <c r="I23" s="1383"/>
      <c r="J23" s="22" t="s">
        <v>293</v>
      </c>
      <c r="K23" s="1383"/>
      <c r="L23" s="39"/>
      <c r="M23" s="39"/>
      <c r="N23" s="39"/>
      <c r="O23" s="39"/>
    </row>
    <row r="24" spans="1:19" s="42" customFormat="1" ht="17.25" customHeight="1">
      <c r="A24" s="1215"/>
      <c r="B24" s="1215"/>
      <c r="C24" s="454"/>
      <c r="D24" s="1378"/>
      <c r="E24" s="1378"/>
      <c r="F24" s="1384">
        <f>(D24+E24)*C25</f>
        <v>0</v>
      </c>
      <c r="G24" s="1215"/>
      <c r="H24" s="1215"/>
      <c r="I24" s="1383"/>
      <c r="J24" s="30"/>
      <c r="K24" s="1383"/>
      <c r="L24" s="39"/>
      <c r="M24" s="39"/>
      <c r="N24" s="39"/>
      <c r="O24" s="39"/>
    </row>
    <row r="25" spans="1:19" s="42" customFormat="1" ht="17.25" customHeight="1">
      <c r="A25" s="1215"/>
      <c r="B25" s="1215"/>
      <c r="C25" s="454"/>
      <c r="D25" s="1378"/>
      <c r="E25" s="1378"/>
      <c r="F25" s="1384"/>
      <c r="G25" s="1215"/>
      <c r="H25" s="1215"/>
      <c r="I25" s="1383"/>
      <c r="J25" s="22" t="s">
        <v>293</v>
      </c>
      <c r="K25" s="1383"/>
      <c r="L25" s="39"/>
      <c r="M25" s="39"/>
      <c r="N25" s="39"/>
      <c r="O25" s="39"/>
    </row>
    <row r="26" spans="1:19" s="42" customFormat="1" ht="17.25" customHeight="1">
      <c r="A26" s="1215"/>
      <c r="B26" s="1215"/>
      <c r="C26" s="454"/>
      <c r="D26" s="1378"/>
      <c r="E26" s="1378"/>
      <c r="F26" s="1384">
        <f>(D26+E26)*C27</f>
        <v>0</v>
      </c>
      <c r="G26" s="1215"/>
      <c r="H26" s="1215"/>
      <c r="I26" s="1383"/>
      <c r="J26" s="30"/>
      <c r="K26" s="1383"/>
      <c r="L26" s="39"/>
      <c r="M26" s="39"/>
      <c r="N26" s="39"/>
      <c r="O26" s="39"/>
    </row>
    <row r="27" spans="1:19" s="42" customFormat="1" ht="17.25" customHeight="1">
      <c r="A27" s="1215"/>
      <c r="B27" s="1215"/>
      <c r="C27" s="454"/>
      <c r="D27" s="1378"/>
      <c r="E27" s="1378"/>
      <c r="F27" s="1384"/>
      <c r="G27" s="1215"/>
      <c r="H27" s="1215"/>
      <c r="I27" s="1383"/>
      <c r="J27" s="22" t="s">
        <v>293</v>
      </c>
      <c r="K27" s="1383"/>
      <c r="L27" s="39"/>
      <c r="M27" s="39"/>
      <c r="N27" s="39"/>
      <c r="O27" s="39"/>
    </row>
    <row r="28" spans="1:19" s="42" customFormat="1" ht="17.25" customHeight="1">
      <c r="A28" s="1215"/>
      <c r="B28" s="1215"/>
      <c r="C28" s="454"/>
      <c r="D28" s="1378"/>
      <c r="E28" s="1378"/>
      <c r="F28" s="1384">
        <f>(D28+E28)*C29</f>
        <v>0</v>
      </c>
      <c r="G28" s="1215"/>
      <c r="H28" s="1215"/>
      <c r="I28" s="1383"/>
      <c r="J28" s="30"/>
      <c r="K28" s="1383"/>
      <c r="L28" s="39"/>
      <c r="M28" s="39"/>
      <c r="N28" s="39"/>
      <c r="O28" s="39"/>
    </row>
    <row r="29" spans="1:19" s="42" customFormat="1" ht="17.25" customHeight="1">
      <c r="A29" s="1215"/>
      <c r="B29" s="1215"/>
      <c r="C29" s="454"/>
      <c r="D29" s="1378"/>
      <c r="E29" s="1378"/>
      <c r="F29" s="1384"/>
      <c r="G29" s="1215"/>
      <c r="H29" s="1215"/>
      <c r="I29" s="1383"/>
      <c r="J29" s="22" t="s">
        <v>293</v>
      </c>
      <c r="K29" s="1383"/>
      <c r="L29" s="39"/>
      <c r="M29" s="39"/>
      <c r="N29" s="39"/>
      <c r="O29" s="39"/>
    </row>
    <row r="30" spans="1:19" s="42" customFormat="1" ht="17.25" customHeight="1">
      <c r="A30" s="1215"/>
      <c r="B30" s="1215"/>
      <c r="C30" s="454"/>
      <c r="D30" s="1378"/>
      <c r="E30" s="1378"/>
      <c r="F30" s="1384">
        <f>(D30+E30)*C31</f>
        <v>0</v>
      </c>
      <c r="G30" s="1215"/>
      <c r="H30" s="1215"/>
      <c r="I30" s="1383"/>
      <c r="J30" s="30"/>
      <c r="K30" s="1383"/>
      <c r="L30" s="39"/>
      <c r="M30" s="39"/>
      <c r="N30" s="39"/>
      <c r="O30" s="39"/>
    </row>
    <row r="31" spans="1:19" s="42" customFormat="1" ht="17.25" customHeight="1">
      <c r="A31" s="1215"/>
      <c r="B31" s="1215"/>
      <c r="C31" s="454"/>
      <c r="D31" s="1378"/>
      <c r="E31" s="1378"/>
      <c r="F31" s="1384"/>
      <c r="G31" s="1215"/>
      <c r="H31" s="1215"/>
      <c r="I31" s="1383"/>
      <c r="J31" s="22" t="s">
        <v>293</v>
      </c>
      <c r="K31" s="1383"/>
      <c r="L31" s="39"/>
      <c r="M31" s="39"/>
      <c r="N31" s="39"/>
      <c r="O31" s="39"/>
    </row>
    <row r="32" spans="1:19" s="42" customFormat="1" ht="17.25" customHeight="1">
      <c r="A32" s="1215"/>
      <c r="B32" s="1215"/>
      <c r="C32" s="454"/>
      <c r="D32" s="1378"/>
      <c r="E32" s="1388"/>
      <c r="F32" s="1384">
        <f>(D32+E32)*C33</f>
        <v>0</v>
      </c>
      <c r="G32" s="1391"/>
      <c r="H32" s="1392"/>
      <c r="I32" s="1383"/>
      <c r="J32" s="30"/>
      <c r="K32" s="1383"/>
      <c r="L32" s="39"/>
      <c r="M32" s="39"/>
      <c r="N32" s="39"/>
      <c r="O32" s="39"/>
    </row>
    <row r="33" spans="1:15" s="42" customFormat="1" ht="17.25" customHeight="1" thickBot="1">
      <c r="A33" s="1386"/>
      <c r="B33" s="1386"/>
      <c r="C33" s="455"/>
      <c r="D33" s="1387"/>
      <c r="E33" s="1389"/>
      <c r="F33" s="1385"/>
      <c r="G33" s="1393"/>
      <c r="H33" s="1394"/>
      <c r="I33" s="1390"/>
      <c r="J33" s="38" t="s">
        <v>293</v>
      </c>
      <c r="K33" s="1390"/>
      <c r="L33" s="39"/>
      <c r="M33" s="39"/>
      <c r="N33" s="39"/>
      <c r="O33" s="39"/>
    </row>
    <row r="34" spans="1:15" ht="24.75" customHeight="1" thickTop="1">
      <c r="A34" s="1382" t="s">
        <v>247</v>
      </c>
      <c r="B34" s="1365"/>
      <c r="C34" s="1365"/>
      <c r="D34" s="1365"/>
      <c r="E34" s="1366"/>
      <c r="F34" s="449">
        <f>SUM(F10:F33)</f>
        <v>0</v>
      </c>
      <c r="G34" s="1379"/>
      <c r="H34" s="1380"/>
      <c r="I34" s="1380"/>
      <c r="J34" s="1380"/>
      <c r="K34" s="1381"/>
    </row>
    <row r="35" spans="1:15" ht="17.25" customHeight="1">
      <c r="A35" s="1377" t="s">
        <v>294</v>
      </c>
      <c r="B35" s="955"/>
      <c r="C35" s="955"/>
      <c r="D35" s="955"/>
      <c r="E35" s="955"/>
      <c r="F35" s="955"/>
      <c r="G35" s="955"/>
      <c r="H35" s="955"/>
      <c r="I35" s="955"/>
      <c r="J35" s="955"/>
      <c r="K35" s="956"/>
      <c r="L35" s="44"/>
      <c r="M35" s="44"/>
      <c r="N35" s="44"/>
      <c r="O35" s="44"/>
    </row>
    <row r="36" spans="1:15" s="108" customFormat="1" ht="50.5" customHeight="1">
      <c r="A36" s="1155"/>
      <c r="B36" s="1306"/>
      <c r="C36" s="1306"/>
      <c r="D36" s="1306"/>
      <c r="E36" s="1306"/>
      <c r="F36" s="1307">
        <f>'1. BASIC INFO &amp; START PAGE'!$R$16</f>
        <v>0</v>
      </c>
      <c r="G36" s="1307"/>
      <c r="H36" s="1307"/>
      <c r="I36" s="1307"/>
      <c r="J36" s="946">
        <f>'1. BASIC INFO &amp; START PAGE'!$AB$16</f>
        <v>46184</v>
      </c>
      <c r="K36" s="1313"/>
      <c r="L36" s="39"/>
      <c r="M36" s="39"/>
      <c r="N36" s="39"/>
      <c r="O36" s="39"/>
    </row>
    <row r="37" spans="1:15" ht="12.75" customHeight="1">
      <c r="A37" s="1160" t="s">
        <v>141</v>
      </c>
      <c r="B37" s="1161"/>
      <c r="C37" s="1161"/>
      <c r="D37" s="1161"/>
      <c r="E37" s="1161"/>
      <c r="F37" s="1161" t="s">
        <v>142</v>
      </c>
      <c r="G37" s="1161"/>
      <c r="H37" s="1161"/>
      <c r="I37" s="1161"/>
      <c r="J37" s="1161" t="s">
        <v>20</v>
      </c>
      <c r="K37" s="1162"/>
    </row>
  </sheetData>
  <sheetProtection algorithmName="SHA-512" hashValue="KXMU58WwYXX0cM9HuQrQdV3XXx2xeWGTFIApq9/rKdHNA2OWTxcb0t3/a4sPm07DcftPqA0QsMAwNQPsjMMYmQ==" saltValue="mm7kiGJQe7uIymhMH6vukQ==" spinCount="100000" sheet="1" objects="1" scenarios="1" selectLockedCells="1"/>
  <protectedRanges>
    <protectedRange sqref="A10:E33" name="Range1"/>
    <protectedRange sqref="G10:K33" name="Range2"/>
    <protectedRange sqref="A36:E36" name="Range3"/>
  </protectedRanges>
  <mergeCells count="113">
    <mergeCell ref="M15:S17"/>
    <mergeCell ref="M19:S20"/>
    <mergeCell ref="I8:I9"/>
    <mergeCell ref="K10:K11"/>
    <mergeCell ref="I10:I11"/>
    <mergeCell ref="D18:D19"/>
    <mergeCell ref="A16:B17"/>
    <mergeCell ref="A18:B19"/>
    <mergeCell ref="A14:B15"/>
    <mergeCell ref="K16:K17"/>
    <mergeCell ref="I18:I19"/>
    <mergeCell ref="I16:I17"/>
    <mergeCell ref="I14:I15"/>
    <mergeCell ref="K12:K13"/>
    <mergeCell ref="K14:K15"/>
    <mergeCell ref="I12:I13"/>
    <mergeCell ref="A12:B13"/>
    <mergeCell ref="D12:D13"/>
    <mergeCell ref="D14:D15"/>
    <mergeCell ref="E14:E15"/>
    <mergeCell ref="F16:F17"/>
    <mergeCell ref="D16:D17"/>
    <mergeCell ref="A20:B21"/>
    <mergeCell ref="A22:B23"/>
    <mergeCell ref="F28:F29"/>
    <mergeCell ref="D22:D23"/>
    <mergeCell ref="F22:F23"/>
    <mergeCell ref="E22:E23"/>
    <mergeCell ref="E28:E29"/>
    <mergeCell ref="D28:D29"/>
    <mergeCell ref="A3:H3"/>
    <mergeCell ref="A5:H5"/>
    <mergeCell ref="F24:F25"/>
    <mergeCell ref="A10:B11"/>
    <mergeCell ref="E10:E11"/>
    <mergeCell ref="G10:H11"/>
    <mergeCell ref="F10:F11"/>
    <mergeCell ref="F8:F9"/>
    <mergeCell ref="G8:H9"/>
    <mergeCell ref="D8:E8"/>
    <mergeCell ref="A8:B9"/>
    <mergeCell ref="K30:K31"/>
    <mergeCell ref="I30:I31"/>
    <mergeCell ref="F30:F31"/>
    <mergeCell ref="I4:K4"/>
    <mergeCell ref="I2:K2"/>
    <mergeCell ref="I3:K3"/>
    <mergeCell ref="I5:K5"/>
    <mergeCell ref="G28:H29"/>
    <mergeCell ref="E24:E25"/>
    <mergeCell ref="K24:K25"/>
    <mergeCell ref="G14:H15"/>
    <mergeCell ref="G16:H17"/>
    <mergeCell ref="G18:H19"/>
    <mergeCell ref="I20:I21"/>
    <mergeCell ref="I22:I23"/>
    <mergeCell ref="G24:H25"/>
    <mergeCell ref="I24:I25"/>
    <mergeCell ref="G20:H21"/>
    <mergeCell ref="G22:H23"/>
    <mergeCell ref="I28:I29"/>
    <mergeCell ref="I6:K6"/>
    <mergeCell ref="A2:H2"/>
    <mergeCell ref="A4:H4"/>
    <mergeCell ref="A6:H6"/>
    <mergeCell ref="M1:O12"/>
    <mergeCell ref="A26:B27"/>
    <mergeCell ref="D26:D27"/>
    <mergeCell ref="E26:E27"/>
    <mergeCell ref="F26:F27"/>
    <mergeCell ref="G26:H27"/>
    <mergeCell ref="I26:I27"/>
    <mergeCell ref="K26:K27"/>
    <mergeCell ref="A24:B25"/>
    <mergeCell ref="D24:D25"/>
    <mergeCell ref="A1:K1"/>
    <mergeCell ref="A7:H7"/>
    <mergeCell ref="K22:K23"/>
    <mergeCell ref="K18:K19"/>
    <mergeCell ref="K20:K21"/>
    <mergeCell ref="F18:F19"/>
    <mergeCell ref="F20:F21"/>
    <mergeCell ref="E18:E19"/>
    <mergeCell ref="E16:E17"/>
    <mergeCell ref="F12:F13"/>
    <mergeCell ref="F14:F15"/>
    <mergeCell ref="G12:H13"/>
    <mergeCell ref="D10:D11"/>
    <mergeCell ref="E12:E13"/>
    <mergeCell ref="A36:E36"/>
    <mergeCell ref="A37:E37"/>
    <mergeCell ref="A35:K35"/>
    <mergeCell ref="J37:K37"/>
    <mergeCell ref="J36:K36"/>
    <mergeCell ref="F37:I37"/>
    <mergeCell ref="F36:I36"/>
    <mergeCell ref="D20:D21"/>
    <mergeCell ref="E20:E21"/>
    <mergeCell ref="G34:K34"/>
    <mergeCell ref="A34:E34"/>
    <mergeCell ref="K28:K29"/>
    <mergeCell ref="F32:F33"/>
    <mergeCell ref="A28:B29"/>
    <mergeCell ref="A32:B33"/>
    <mergeCell ref="A30:B31"/>
    <mergeCell ref="D30:D31"/>
    <mergeCell ref="D32:D33"/>
    <mergeCell ref="E32:E33"/>
    <mergeCell ref="E30:E31"/>
    <mergeCell ref="K32:K33"/>
    <mergeCell ref="I32:I33"/>
    <mergeCell ref="G32:H33"/>
    <mergeCell ref="G30:H31"/>
  </mergeCells>
  <phoneticPr fontId="0" type="noConversion"/>
  <pageMargins left="0.45" right="0.45" top="0.75" bottom="0.45" header="0.5" footer="0.2"/>
  <pageSetup scale="69" orientation="landscape" r:id="rId1"/>
  <headerFooter alignWithMargins="0">
    <oddFooter>&amp;L&amp;D</oddFooter>
  </headerFooter>
  <ignoredErrors>
    <ignoredError sqref="F10 F12 F14 F16 F18 F20 F22 F24 F26 F28 F30 F32" unlockedFormula="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0">
    <tabColor indexed="23"/>
    <pageSetUpPr fitToPage="1"/>
  </sheetPr>
  <dimension ref="A1:R27"/>
  <sheetViews>
    <sheetView zoomScale="75" zoomScaleNormal="75" workbookViewId="0">
      <selection activeCell="A14" sqref="A14:B14"/>
    </sheetView>
  </sheetViews>
  <sheetFormatPr defaultColWidth="9.1796875" defaultRowHeight="12.5"/>
  <cols>
    <col min="1" max="1" width="13.453125" style="39" customWidth="1"/>
    <col min="2" max="2" width="7.81640625" style="39" customWidth="1"/>
    <col min="3" max="3" width="33.453125" style="39" customWidth="1"/>
    <col min="4" max="5" width="20.7265625" style="39" customWidth="1"/>
    <col min="6" max="6" width="19.1796875" style="39" customWidth="1"/>
    <col min="7" max="7" width="10" style="39" customWidth="1"/>
    <col min="8" max="8" width="15" style="39" customWidth="1"/>
    <col min="9" max="9" width="13.26953125" style="39" customWidth="1"/>
    <col min="10" max="10" width="17.1796875" style="39" customWidth="1"/>
    <col min="11" max="11" width="3" style="39" customWidth="1"/>
    <col min="12" max="12" width="12.1796875" style="39" customWidth="1"/>
    <col min="13" max="13" width="11.26953125" style="39" customWidth="1"/>
    <col min="14" max="16384" width="9.1796875" style="39"/>
  </cols>
  <sheetData>
    <row r="1" spans="1:18" ht="30" customHeight="1">
      <c r="A1" s="705" t="s">
        <v>295</v>
      </c>
      <c r="B1" s="705"/>
      <c r="C1" s="705"/>
      <c r="D1" s="705"/>
      <c r="E1" s="705"/>
      <c r="F1" s="705"/>
      <c r="G1" s="705"/>
      <c r="H1" s="705"/>
      <c r="I1" s="705"/>
      <c r="J1" s="705"/>
      <c r="L1" s="1395" t="s">
        <v>296</v>
      </c>
      <c r="M1" s="1396"/>
      <c r="N1" s="1397"/>
    </row>
    <row r="2" spans="1:18" s="43" customFormat="1" ht="18" customHeight="1">
      <c r="A2" s="1253" t="s">
        <v>124</v>
      </c>
      <c r="B2" s="1254"/>
      <c r="C2" s="1254"/>
      <c r="D2" s="1254"/>
      <c r="E2" s="1254"/>
      <c r="F2" s="1254"/>
      <c r="G2" s="1255"/>
      <c r="H2" s="1405" t="s">
        <v>137</v>
      </c>
      <c r="I2" s="1406"/>
      <c r="J2" s="1407"/>
      <c r="L2" s="1398"/>
      <c r="M2" s="1399"/>
      <c r="N2" s="1400"/>
    </row>
    <row r="3" spans="1:18" s="44" customFormat="1" ht="20.149999999999999" customHeight="1">
      <c r="A3" s="1331" t="str">
        <f>'1. BASIC INFO &amp; START PAGE'!$A$8</f>
        <v xml:space="preserve">TX EMTF: </v>
      </c>
      <c r="B3" s="1332"/>
      <c r="C3" s="1332"/>
      <c r="D3" s="1332"/>
      <c r="E3" s="1332"/>
      <c r="F3" s="1333"/>
      <c r="G3" s="1334"/>
      <c r="H3" s="1327" t="str">
        <f>'1. BASIC INFO &amp; START PAGE'!$V$8</f>
        <v>26-0002 FIFA World Cup 2026</v>
      </c>
      <c r="I3" s="937"/>
      <c r="J3" s="938"/>
      <c r="L3" s="1398"/>
      <c r="M3" s="1399"/>
      <c r="N3" s="1400"/>
    </row>
    <row r="4" spans="1:18" s="43" customFormat="1" ht="18" customHeight="1">
      <c r="A4" s="1064" t="s">
        <v>90</v>
      </c>
      <c r="B4" s="1264"/>
      <c r="C4" s="1264"/>
      <c r="D4" s="1264"/>
      <c r="E4" s="1264"/>
      <c r="F4" s="1264"/>
      <c r="G4" s="1265"/>
      <c r="H4" s="1101" t="s">
        <v>7</v>
      </c>
      <c r="I4" s="718"/>
      <c r="J4" s="719"/>
      <c r="L4" s="1398"/>
      <c r="M4" s="1399"/>
      <c r="N4" s="1400"/>
    </row>
    <row r="5" spans="1:18" s="44" customFormat="1" ht="20.149999999999999" customHeight="1">
      <c r="A5" s="1331" t="str">
        <f>'1. BASIC INFO &amp; START PAGE'!$A$10</f>
        <v>TX EMTF Response and coordination for STAR: 00-344245</v>
      </c>
      <c r="B5" s="1332"/>
      <c r="C5" s="1332"/>
      <c r="D5" s="1332"/>
      <c r="E5" s="1332"/>
      <c r="F5" s="1333"/>
      <c r="G5" s="1334"/>
      <c r="H5" s="1420" t="str">
        <f>'1. BASIC INFO &amp; START PAGE'!$V$10</f>
        <v>Category B - Emergency Protective Measures</v>
      </c>
      <c r="I5" s="937"/>
      <c r="J5" s="938"/>
      <c r="L5" s="1398"/>
      <c r="M5" s="1399"/>
      <c r="N5" s="1400"/>
    </row>
    <row r="6" spans="1:18" s="43" customFormat="1" ht="18" customHeight="1">
      <c r="A6" s="1064" t="s">
        <v>13</v>
      </c>
      <c r="B6" s="1264"/>
      <c r="C6" s="1264"/>
      <c r="D6" s="1264"/>
      <c r="E6" s="1264"/>
      <c r="F6" s="1264"/>
      <c r="G6" s="1265"/>
      <c r="H6" s="1408" t="s">
        <v>14</v>
      </c>
      <c r="I6" s="718"/>
      <c r="J6" s="719"/>
      <c r="L6" s="1398"/>
      <c r="M6" s="1399"/>
      <c r="N6" s="1400"/>
    </row>
    <row r="7" spans="1:18" s="44" customFormat="1" ht="20.149999999999999" customHeight="1">
      <c r="A7" s="1194" t="str">
        <f>'1. BASIC INFO &amp; START PAGE'!$A$14</f>
        <v>Statewide All-Hazards Response and Coordination.</v>
      </c>
      <c r="B7" s="1326"/>
      <c r="C7" s="1326"/>
      <c r="D7" s="1326"/>
      <c r="E7" s="1326"/>
      <c r="F7" s="1326"/>
      <c r="G7" s="1326"/>
      <c r="H7" s="27">
        <f>'1. BASIC INFO &amp; START PAGE'!$V$14</f>
        <v>46185</v>
      </c>
      <c r="I7" s="165" t="s">
        <v>16</v>
      </c>
      <c r="J7" s="9">
        <f>'1. BASIC INFO &amp; START PAGE'!$AC$14</f>
        <v>46218</v>
      </c>
      <c r="L7" s="1398"/>
      <c r="M7" s="1399"/>
      <c r="N7" s="1400"/>
    </row>
    <row r="8" spans="1:18" s="110" customFormat="1" ht="20.149999999999999" customHeight="1">
      <c r="A8" s="1431" t="s">
        <v>297</v>
      </c>
      <c r="B8" s="1431"/>
      <c r="C8" s="1431" t="s">
        <v>298</v>
      </c>
      <c r="D8" s="1432" t="s">
        <v>287</v>
      </c>
      <c r="E8" s="1430" t="s">
        <v>299</v>
      </c>
      <c r="F8" s="1225" t="s">
        <v>300</v>
      </c>
      <c r="G8" s="1415"/>
      <c r="H8" s="1415"/>
      <c r="I8" s="1415"/>
      <c r="J8" s="1416"/>
      <c r="L8" s="1398"/>
      <c r="M8" s="1399"/>
      <c r="N8" s="1400"/>
    </row>
    <row r="9" spans="1:18" s="110" customFormat="1" ht="20.149999999999999" customHeight="1">
      <c r="A9" s="1431"/>
      <c r="B9" s="1431"/>
      <c r="C9" s="1431"/>
      <c r="D9" s="1430"/>
      <c r="E9" s="1431"/>
      <c r="F9" s="1417"/>
      <c r="G9" s="1418"/>
      <c r="H9" s="1418"/>
      <c r="I9" s="1418"/>
      <c r="J9" s="1419"/>
      <c r="L9" s="1398"/>
      <c r="M9" s="1399"/>
      <c r="N9" s="1400"/>
    </row>
    <row r="10" spans="1:18" ht="27" customHeight="1">
      <c r="A10" s="1215"/>
      <c r="B10" s="1215"/>
      <c r="C10" s="21"/>
      <c r="D10" s="484"/>
      <c r="E10" s="451">
        <v>0</v>
      </c>
      <c r="F10" s="1358"/>
      <c r="G10" s="1414"/>
      <c r="H10" s="1414"/>
      <c r="I10" s="1414"/>
      <c r="J10" s="1359"/>
      <c r="K10" s="48"/>
      <c r="L10" s="1398"/>
      <c r="M10" s="1399"/>
      <c r="N10" s="1400"/>
    </row>
    <row r="11" spans="1:18" ht="27" customHeight="1">
      <c r="A11" s="1215"/>
      <c r="B11" s="1215"/>
      <c r="C11" s="21"/>
      <c r="D11" s="484"/>
      <c r="E11" s="451">
        <v>0</v>
      </c>
      <c r="F11" s="28"/>
      <c r="G11" s="31"/>
      <c r="H11" s="31"/>
      <c r="I11" s="31"/>
      <c r="J11" s="29"/>
      <c r="K11" s="48"/>
      <c r="L11" s="1401"/>
      <c r="M11" s="1402"/>
      <c r="N11" s="1403"/>
    </row>
    <row r="12" spans="1:18" ht="27" customHeight="1">
      <c r="A12" s="1215"/>
      <c r="B12" s="1215"/>
      <c r="C12" s="21"/>
      <c r="D12" s="484"/>
      <c r="E12" s="451">
        <v>0</v>
      </c>
      <c r="F12" s="28"/>
      <c r="G12" s="31"/>
      <c r="H12" s="31"/>
      <c r="I12" s="31"/>
      <c r="J12" s="29"/>
      <c r="K12" s="48"/>
      <c r="L12" s="111"/>
      <c r="M12" s="111"/>
      <c r="N12" s="111"/>
    </row>
    <row r="13" spans="1:18" ht="27" customHeight="1">
      <c r="A13" s="1215"/>
      <c r="B13" s="1215"/>
      <c r="C13" s="30"/>
      <c r="D13" s="485"/>
      <c r="E13" s="451">
        <v>0</v>
      </c>
      <c r="F13" s="1358"/>
      <c r="G13" s="1414"/>
      <c r="H13" s="1414"/>
      <c r="I13" s="1414"/>
      <c r="J13" s="1359"/>
      <c r="K13" s="48"/>
      <c r="L13" s="801" t="s">
        <v>38</v>
      </c>
      <c r="M13" s="802"/>
      <c r="N13" s="802"/>
      <c r="O13" s="802"/>
      <c r="P13" s="802"/>
      <c r="Q13" s="802"/>
      <c r="R13" s="803"/>
    </row>
    <row r="14" spans="1:18" ht="27" customHeight="1">
      <c r="A14" s="1215"/>
      <c r="B14" s="1215"/>
      <c r="C14" s="30"/>
      <c r="D14" s="485"/>
      <c r="E14" s="451">
        <v>0</v>
      </c>
      <c r="F14" s="28"/>
      <c r="G14" s="31"/>
      <c r="H14" s="31"/>
      <c r="I14" s="31"/>
      <c r="J14" s="29"/>
      <c r="K14" s="48"/>
      <c r="L14" s="804"/>
      <c r="M14" s="805"/>
      <c r="N14" s="805"/>
      <c r="O14" s="805"/>
      <c r="P14" s="805"/>
      <c r="Q14" s="805"/>
      <c r="R14" s="806"/>
    </row>
    <row r="15" spans="1:18" ht="27" customHeight="1">
      <c r="A15" s="1215"/>
      <c r="B15" s="1215"/>
      <c r="C15" s="30"/>
      <c r="D15" s="485"/>
      <c r="E15" s="451">
        <v>0</v>
      </c>
      <c r="F15" s="28"/>
      <c r="G15" s="31"/>
      <c r="H15" s="31"/>
      <c r="I15" s="31"/>
      <c r="J15" s="29"/>
      <c r="K15" s="48"/>
      <c r="L15" s="807"/>
      <c r="M15" s="808"/>
      <c r="N15" s="808"/>
      <c r="O15" s="808"/>
      <c r="P15" s="808"/>
      <c r="Q15" s="808"/>
      <c r="R15" s="809"/>
    </row>
    <row r="16" spans="1:18" ht="27" customHeight="1">
      <c r="A16" s="1215"/>
      <c r="B16" s="1215"/>
      <c r="C16" s="30"/>
      <c r="D16" s="485"/>
      <c r="E16" s="451">
        <v>0</v>
      </c>
      <c r="F16" s="1358"/>
      <c r="G16" s="1414"/>
      <c r="H16" s="1414"/>
      <c r="I16" s="1414"/>
      <c r="J16" s="1359"/>
      <c r="K16" s="48"/>
      <c r="L16" s="42"/>
      <c r="M16" s="42"/>
      <c r="N16" s="42"/>
      <c r="O16" s="42"/>
      <c r="P16" s="42"/>
      <c r="Q16" s="42"/>
      <c r="R16" s="42"/>
    </row>
    <row r="17" spans="1:18" ht="27" customHeight="1">
      <c r="A17" s="1215"/>
      <c r="B17" s="1215"/>
      <c r="C17" s="30"/>
      <c r="D17" s="485"/>
      <c r="E17" s="451">
        <v>0</v>
      </c>
      <c r="F17" s="1358"/>
      <c r="G17" s="1414"/>
      <c r="H17" s="1414"/>
      <c r="I17" s="1414"/>
      <c r="J17" s="1359"/>
      <c r="L17" s="767" t="s">
        <v>329</v>
      </c>
      <c r="M17" s="768"/>
      <c r="N17" s="768"/>
      <c r="O17" s="768"/>
      <c r="P17" s="768"/>
      <c r="Q17" s="768"/>
      <c r="R17" s="769"/>
    </row>
    <row r="18" spans="1:18" ht="27" customHeight="1">
      <c r="A18" s="1215"/>
      <c r="B18" s="1215"/>
      <c r="C18" s="30"/>
      <c r="D18" s="485"/>
      <c r="E18" s="451">
        <v>0</v>
      </c>
      <c r="F18" s="1358"/>
      <c r="G18" s="1414"/>
      <c r="H18" s="1414"/>
      <c r="I18" s="1414"/>
      <c r="J18" s="1359"/>
      <c r="L18" s="770"/>
      <c r="M18" s="771"/>
      <c r="N18" s="771"/>
      <c r="O18" s="771"/>
      <c r="P18" s="771"/>
      <c r="Q18" s="771"/>
      <c r="R18" s="772"/>
    </row>
    <row r="19" spans="1:18" ht="27" customHeight="1">
      <c r="A19" s="1215"/>
      <c r="B19" s="1215"/>
      <c r="C19" s="30"/>
      <c r="D19" s="485"/>
      <c r="E19" s="451">
        <v>0</v>
      </c>
      <c r="F19" s="1358"/>
      <c r="G19" s="1414"/>
      <c r="H19" s="1414"/>
      <c r="I19" s="1414"/>
      <c r="J19" s="1359"/>
    </row>
    <row r="20" spans="1:18" ht="27" customHeight="1">
      <c r="A20" s="1215"/>
      <c r="B20" s="1215"/>
      <c r="C20" s="30"/>
      <c r="D20" s="485"/>
      <c r="E20" s="451">
        <v>0</v>
      </c>
      <c r="F20" s="1358"/>
      <c r="G20" s="1414"/>
      <c r="H20" s="1414"/>
      <c r="I20" s="1414"/>
      <c r="J20" s="1359"/>
    </row>
    <row r="21" spans="1:18" ht="27" customHeight="1">
      <c r="A21" s="1215"/>
      <c r="B21" s="1215"/>
      <c r="C21" s="30"/>
      <c r="D21" s="485"/>
      <c r="E21" s="451">
        <v>0</v>
      </c>
      <c r="F21" s="1358"/>
      <c r="G21" s="1414"/>
      <c r="H21" s="1414"/>
      <c r="I21" s="1414"/>
      <c r="J21" s="1359"/>
    </row>
    <row r="22" spans="1:18" ht="27" customHeight="1">
      <c r="A22" s="1215"/>
      <c r="B22" s="1215"/>
      <c r="C22" s="30"/>
      <c r="D22" s="485"/>
      <c r="E22" s="451">
        <v>0</v>
      </c>
      <c r="F22" s="1358"/>
      <c r="G22" s="1414"/>
      <c r="H22" s="1414"/>
      <c r="I22" s="1414"/>
      <c r="J22" s="1359"/>
    </row>
    <row r="23" spans="1:18" ht="27" customHeight="1" thickBot="1">
      <c r="A23" s="1250"/>
      <c r="B23" s="1250"/>
      <c r="C23" s="109"/>
      <c r="D23" s="486"/>
      <c r="E23" s="452">
        <v>0</v>
      </c>
      <c r="F23" s="1427"/>
      <c r="G23" s="1428"/>
      <c r="H23" s="1428"/>
      <c r="I23" s="1428"/>
      <c r="J23" s="1429"/>
    </row>
    <row r="24" spans="1:18" ht="21.75" customHeight="1" thickTop="1">
      <c r="A24" s="1421" t="s">
        <v>247</v>
      </c>
      <c r="B24" s="1422"/>
      <c r="C24" s="1422"/>
      <c r="D24" s="1423"/>
      <c r="E24" s="450">
        <f>SUM(E10:E23)</f>
        <v>0</v>
      </c>
      <c r="F24" s="1424"/>
      <c r="G24" s="1425"/>
      <c r="H24" s="1425"/>
      <c r="I24" s="1425"/>
      <c r="J24" s="1426"/>
    </row>
    <row r="25" spans="1:18" ht="17.25" customHeight="1">
      <c r="A25" s="1377" t="s">
        <v>294</v>
      </c>
      <c r="B25" s="955"/>
      <c r="C25" s="955"/>
      <c r="D25" s="955"/>
      <c r="E25" s="955"/>
      <c r="F25" s="955"/>
      <c r="G25" s="955"/>
      <c r="H25" s="955"/>
      <c r="I25" s="955"/>
      <c r="J25" s="956"/>
    </row>
    <row r="26" spans="1:18" s="108" customFormat="1" ht="51" customHeight="1">
      <c r="A26" s="1155"/>
      <c r="B26" s="1306"/>
      <c r="C26" s="1306"/>
      <c r="D26" s="1306"/>
      <c r="E26" s="1307">
        <f>'1. BASIC INFO &amp; START PAGE'!$R$16</f>
        <v>0</v>
      </c>
      <c r="F26" s="1307"/>
      <c r="G26" s="1307"/>
      <c r="H26" s="1307"/>
      <c r="I26" s="946">
        <f>'1. BASIC INFO &amp; START PAGE'!$AB$16</f>
        <v>46184</v>
      </c>
      <c r="J26" s="1313"/>
    </row>
    <row r="27" spans="1:18" ht="12.75" customHeight="1">
      <c r="A27" s="1160" t="s">
        <v>141</v>
      </c>
      <c r="B27" s="1161"/>
      <c r="C27" s="1161"/>
      <c r="D27" s="1161"/>
      <c r="E27" s="1161" t="s">
        <v>142</v>
      </c>
      <c r="F27" s="1161"/>
      <c r="G27" s="1161"/>
      <c r="H27" s="1161"/>
      <c r="I27" s="1161" t="s">
        <v>20</v>
      </c>
      <c r="J27" s="1162"/>
    </row>
  </sheetData>
  <sheetProtection algorithmName="SHA-512" hashValue="efg7pWC/QetfctUKyuFw54WSaSN+uWEJeUG11EIq68djssXYcKhb9gBipcBZ0pLmy9WgIwfndHUzMwWxf/vXzw==" saltValue="yP0har4O+UCuvwrTPMN/3Q==" spinCount="100000" sheet="1" objects="1" scenarios="1" selectLockedCells="1"/>
  <protectedRanges>
    <protectedRange sqref="A10:J23" name="Range1"/>
    <protectedRange sqref="A26:D26" name="Range2"/>
  </protectedRanges>
  <mergeCells count="53">
    <mergeCell ref="L13:R15"/>
    <mergeCell ref="L17:R18"/>
    <mergeCell ref="A2:G2"/>
    <mergeCell ref="A4:G4"/>
    <mergeCell ref="A19:B19"/>
    <mergeCell ref="A7:G7"/>
    <mergeCell ref="A14:B14"/>
    <mergeCell ref="A15:B15"/>
    <mergeCell ref="A18:B18"/>
    <mergeCell ref="D8:D9"/>
    <mergeCell ref="F17:J17"/>
    <mergeCell ref="A11:B11"/>
    <mergeCell ref="A12:B12"/>
    <mergeCell ref="H3:J3"/>
    <mergeCell ref="A5:G5"/>
    <mergeCell ref="A27:D27"/>
    <mergeCell ref="A25:J25"/>
    <mergeCell ref="I27:J27"/>
    <mergeCell ref="I26:J26"/>
    <mergeCell ref="E27:H27"/>
    <mergeCell ref="E26:H26"/>
    <mergeCell ref="A24:D24"/>
    <mergeCell ref="A16:B16"/>
    <mergeCell ref="H6:J6"/>
    <mergeCell ref="A26:D26"/>
    <mergeCell ref="F24:J24"/>
    <mergeCell ref="A23:B23"/>
    <mergeCell ref="F22:J22"/>
    <mergeCell ref="F23:J23"/>
    <mergeCell ref="A22:B22"/>
    <mergeCell ref="A20:B20"/>
    <mergeCell ref="A21:B21"/>
    <mergeCell ref="F20:J20"/>
    <mergeCell ref="E8:E9"/>
    <mergeCell ref="A8:B9"/>
    <mergeCell ref="C8:C9"/>
    <mergeCell ref="F16:J16"/>
    <mergeCell ref="A1:J1"/>
    <mergeCell ref="L1:N11"/>
    <mergeCell ref="F21:J21"/>
    <mergeCell ref="F18:J18"/>
    <mergeCell ref="F19:J19"/>
    <mergeCell ref="A17:B17"/>
    <mergeCell ref="A13:B13"/>
    <mergeCell ref="F8:J9"/>
    <mergeCell ref="F10:J10"/>
    <mergeCell ref="F13:J13"/>
    <mergeCell ref="H4:J4"/>
    <mergeCell ref="H5:J5"/>
    <mergeCell ref="H2:J2"/>
    <mergeCell ref="A10:B10"/>
    <mergeCell ref="A6:G6"/>
    <mergeCell ref="A3:G3"/>
  </mergeCells>
  <phoneticPr fontId="0" type="noConversion"/>
  <pageMargins left="0.2" right="0.2" top="0.75" bottom="0.45" header="0.5" footer="0.2"/>
  <pageSetup scale="80" orientation="landscape" r:id="rId1"/>
  <headerFooter alignWithMargins="0">
    <oddFooter>&amp;L&amp;D</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theme="0" tint="-0.34998626667073579"/>
  </sheetPr>
  <dimension ref="A1:P23"/>
  <sheetViews>
    <sheetView showGridLines="0" topLeftCell="A17" zoomScale="80" zoomScaleNormal="80" workbookViewId="0">
      <selection activeCell="A5" sqref="A5"/>
    </sheetView>
  </sheetViews>
  <sheetFormatPr defaultColWidth="8.81640625" defaultRowHeight="12.5"/>
  <cols>
    <col min="1" max="1" width="17.1796875" customWidth="1"/>
    <col min="2" max="2" width="20.7265625" customWidth="1"/>
    <col min="3" max="3" width="26.26953125" customWidth="1"/>
    <col min="4" max="4" width="40" customWidth="1"/>
    <col min="5" max="5" width="19.26953125" customWidth="1"/>
    <col min="6" max="6" width="23.26953125" customWidth="1"/>
    <col min="7" max="7" width="13.453125" customWidth="1"/>
    <col min="8" max="8" width="12.1796875" customWidth="1"/>
  </cols>
  <sheetData>
    <row r="1" spans="1:16" ht="13">
      <c r="A1" s="1433" t="s">
        <v>301</v>
      </c>
      <c r="B1" s="1434"/>
      <c r="C1" s="1434"/>
      <c r="D1" s="1434"/>
      <c r="E1" s="1434"/>
      <c r="F1" s="1434"/>
      <c r="G1" s="1434"/>
      <c r="H1" s="112"/>
    </row>
    <row r="2" spans="1:16">
      <c r="A2" s="113" t="s">
        <v>302</v>
      </c>
      <c r="B2" s="114"/>
      <c r="C2" s="114"/>
      <c r="D2" s="114"/>
      <c r="E2" s="114"/>
      <c r="F2" s="114"/>
      <c r="G2" s="114"/>
      <c r="H2" s="114"/>
    </row>
    <row r="4" spans="1:16" s="229" customFormat="1" ht="41.5" customHeight="1">
      <c r="A4" s="351" t="s">
        <v>90</v>
      </c>
      <c r="B4" s="352" t="s">
        <v>13</v>
      </c>
      <c r="C4" s="352" t="s">
        <v>303</v>
      </c>
      <c r="D4" s="352" t="s">
        <v>304</v>
      </c>
      <c r="E4" s="351" t="s">
        <v>241</v>
      </c>
      <c r="F4" s="352" t="s">
        <v>305</v>
      </c>
      <c r="G4" s="351" t="s">
        <v>20</v>
      </c>
      <c r="H4" s="352" t="s">
        <v>306</v>
      </c>
      <c r="J4" s="767" t="s">
        <v>329</v>
      </c>
      <c r="K4" s="768"/>
      <c r="L4" s="768"/>
      <c r="M4" s="768"/>
      <c r="N4" s="768"/>
      <c r="O4" s="768"/>
      <c r="P4" s="769"/>
    </row>
    <row r="5" spans="1:16" ht="41.5" customHeight="1">
      <c r="A5" s="118"/>
      <c r="B5" s="118"/>
      <c r="C5" s="118"/>
      <c r="D5" s="118"/>
      <c r="E5" s="118"/>
      <c r="F5" s="118"/>
      <c r="G5" s="118"/>
      <c r="H5" s="118"/>
      <c r="J5" s="770"/>
      <c r="K5" s="771"/>
      <c r="L5" s="771"/>
      <c r="M5" s="771"/>
      <c r="N5" s="771"/>
      <c r="O5" s="771"/>
      <c r="P5" s="772"/>
    </row>
    <row r="6" spans="1:16" ht="34.4" customHeight="1">
      <c r="A6" s="118"/>
      <c r="B6" s="118"/>
      <c r="C6" s="118"/>
      <c r="D6" s="118"/>
      <c r="E6" s="118"/>
      <c r="F6" s="118"/>
      <c r="G6" s="118"/>
      <c r="H6" s="118"/>
      <c r="J6" s="1496"/>
      <c r="K6" s="1496"/>
      <c r="L6" s="1496"/>
      <c r="M6" s="1496"/>
      <c r="N6" s="1496"/>
      <c r="O6" s="1496"/>
      <c r="P6" s="1496"/>
    </row>
    <row r="7" spans="1:16" ht="34.4" customHeight="1">
      <c r="A7" s="118"/>
      <c r="B7" s="118"/>
      <c r="C7" s="118"/>
      <c r="D7" s="118"/>
      <c r="E7" s="118"/>
      <c r="F7" s="118"/>
      <c r="G7" s="118"/>
      <c r="H7" s="118"/>
      <c r="J7" s="42"/>
      <c r="K7" s="42"/>
      <c r="L7" s="42"/>
      <c r="M7" s="42"/>
      <c r="N7" s="42"/>
      <c r="O7" s="42"/>
      <c r="P7" s="42"/>
    </row>
    <row r="8" spans="1:16" ht="34.4" customHeight="1">
      <c r="A8" s="118"/>
      <c r="B8" s="118"/>
      <c r="C8" s="118"/>
      <c r="D8" s="118"/>
      <c r="E8" s="118"/>
      <c r="F8" s="118"/>
      <c r="G8" s="118"/>
      <c r="H8" s="118"/>
    </row>
    <row r="9" spans="1:16" ht="34.4" customHeight="1">
      <c r="A9" s="118"/>
      <c r="B9" s="118"/>
      <c r="C9" s="118"/>
      <c r="D9" s="118"/>
      <c r="E9" s="118"/>
      <c r="F9" s="118"/>
      <c r="G9" s="118"/>
      <c r="H9" s="118"/>
    </row>
    <row r="10" spans="1:16" ht="34.4" customHeight="1">
      <c r="A10" s="118"/>
      <c r="B10" s="118"/>
      <c r="C10" s="118"/>
      <c r="D10" s="118"/>
      <c r="E10" s="118"/>
      <c r="F10" s="118"/>
      <c r="G10" s="118"/>
      <c r="H10" s="118"/>
    </row>
    <row r="11" spans="1:16" ht="34.4" customHeight="1">
      <c r="A11" s="118"/>
      <c r="B11" s="118"/>
      <c r="C11" s="118"/>
      <c r="D11" s="118"/>
      <c r="E11" s="118"/>
      <c r="F11" s="118"/>
      <c r="G11" s="118"/>
      <c r="H11" s="118"/>
    </row>
    <row r="12" spans="1:16" ht="34.4" customHeight="1">
      <c r="A12" s="118"/>
      <c r="B12" s="118"/>
      <c r="C12" s="118"/>
      <c r="D12" s="118"/>
      <c r="E12" s="118"/>
      <c r="F12" s="118"/>
      <c r="G12" s="118"/>
      <c r="H12" s="118"/>
    </row>
    <row r="13" spans="1:16" ht="34.4" customHeight="1">
      <c r="A13" s="118"/>
      <c r="B13" s="118"/>
      <c r="C13" s="118"/>
      <c r="D13" s="118"/>
      <c r="E13" s="118"/>
      <c r="F13" s="118"/>
      <c r="G13" s="118"/>
      <c r="H13" s="118"/>
    </row>
    <row r="14" spans="1:16" ht="34.4" customHeight="1">
      <c r="A14" s="118"/>
      <c r="B14" s="118"/>
      <c r="C14" s="118"/>
      <c r="D14" s="118"/>
      <c r="E14" s="118"/>
      <c r="F14" s="118"/>
      <c r="G14" s="118"/>
      <c r="H14" s="118"/>
    </row>
    <row r="15" spans="1:16" ht="34.4" customHeight="1">
      <c r="A15" s="118"/>
      <c r="B15" s="118"/>
      <c r="C15" s="118"/>
      <c r="D15" s="118"/>
      <c r="E15" s="118"/>
      <c r="F15" s="118"/>
      <c r="G15" s="118"/>
      <c r="H15" s="118"/>
    </row>
    <row r="16" spans="1:16" ht="34.4" customHeight="1">
      <c r="A16" s="118"/>
      <c r="B16" s="118"/>
      <c r="C16" s="118"/>
      <c r="D16" s="118"/>
      <c r="E16" s="118"/>
      <c r="F16" s="118"/>
      <c r="G16" s="118"/>
      <c r="H16" s="118"/>
    </row>
    <row r="17" spans="1:8" ht="34.4" customHeight="1">
      <c r="A17" s="118"/>
      <c r="B17" s="118"/>
      <c r="C17" s="118"/>
      <c r="D17" s="118"/>
      <c r="E17" s="118"/>
      <c r="F17" s="118"/>
      <c r="G17" s="118"/>
      <c r="H17" s="118"/>
    </row>
    <row r="18" spans="1:8" ht="34.4" customHeight="1">
      <c r="A18" s="118"/>
      <c r="B18" s="118"/>
      <c r="C18" s="118"/>
      <c r="D18" s="118"/>
      <c r="E18" s="118"/>
      <c r="F18" s="118"/>
      <c r="G18" s="118"/>
      <c r="H18" s="118"/>
    </row>
    <row r="19" spans="1:8" ht="34.4" customHeight="1">
      <c r="A19" s="118"/>
      <c r="B19" s="118"/>
      <c r="C19" s="118"/>
      <c r="D19" s="118"/>
      <c r="E19" s="118"/>
      <c r="F19" s="118"/>
      <c r="G19" s="118"/>
      <c r="H19" s="118"/>
    </row>
    <row r="20" spans="1:8" ht="34.4" customHeight="1">
      <c r="A20" s="118"/>
      <c r="B20" s="118"/>
      <c r="C20" s="118"/>
      <c r="D20" s="118"/>
      <c r="E20" s="118"/>
      <c r="F20" s="118"/>
      <c r="G20" s="118"/>
      <c r="H20" s="118"/>
    </row>
    <row r="21" spans="1:8" ht="34.4" customHeight="1">
      <c r="A21" s="118"/>
      <c r="B21" s="118"/>
      <c r="C21" s="118"/>
      <c r="D21" s="118"/>
      <c r="E21" s="118"/>
      <c r="F21" s="118"/>
      <c r="G21" s="118"/>
      <c r="H21" s="118"/>
    </row>
    <row r="23" spans="1:8" ht="35.5" customHeight="1">
      <c r="A23" s="117"/>
      <c r="B23" s="117"/>
      <c r="C23" s="117"/>
      <c r="D23" s="117"/>
      <c r="E23" s="117"/>
      <c r="F23" s="117"/>
      <c r="G23" s="117"/>
      <c r="H23" s="117"/>
    </row>
  </sheetData>
  <sheetProtection algorithmName="SHA-512" hashValue="IKtDsyY+wWyNG+ak01v3vqcny9BDIXD2eX4n58Xe4i/XMoO2Fbqw31Og6Ta7SynnCYLr2Q2fXsFlMHI4H4aRwQ==" saltValue="SliU7l7D6HaEkLBPrYYZew==" spinCount="100000" sheet="1" objects="1" insertColumns="0" insertRows="0" deleteColumns="0" deleteRows="0" selectLockedCells="1" sort="0" autoFilter="0"/>
  <protectedRanges>
    <protectedRange sqref="A5:H21" name="Range1"/>
  </protectedRanges>
  <mergeCells count="2">
    <mergeCell ref="A1:G1"/>
    <mergeCell ref="J4:P5"/>
  </mergeCells>
  <pageMargins left="0.7" right="0.7" top="0.75" bottom="0.75" header="0.3" footer="0.3"/>
  <pageSetup scale="72" orientation="landscape" r:id="rId1"/>
  <headerFooter>
    <oddFooter>&amp;C&amp;P of &amp;N&amp;R&amp;F
&amp;A
&amp;D</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tabColor theme="0" tint="-0.34998626667073579"/>
    <pageSetUpPr fitToPage="1"/>
  </sheetPr>
  <dimension ref="A1:P29"/>
  <sheetViews>
    <sheetView showGridLines="0" tabSelected="1" topLeftCell="A21" zoomScaleNormal="100" workbookViewId="0">
      <selection activeCell="B8" sqref="B8:D8"/>
    </sheetView>
  </sheetViews>
  <sheetFormatPr defaultColWidth="9.1796875" defaultRowHeight="12.5"/>
  <cols>
    <col min="1" max="1" width="25.81640625" style="48" customWidth="1"/>
    <col min="2" max="2" width="15.1796875" style="48" customWidth="1"/>
    <col min="3" max="3" width="16.81640625" style="48" customWidth="1"/>
    <col min="4" max="4" width="18.26953125" style="48" customWidth="1"/>
    <col min="5" max="5" width="23.54296875" style="48" customWidth="1"/>
    <col min="6" max="6" width="18.7265625" style="48" customWidth="1"/>
    <col min="7" max="7" width="17.7265625" style="48" customWidth="1"/>
    <col min="8" max="8" width="19.7265625" style="48" customWidth="1"/>
    <col min="9" max="16384" width="9.1796875" style="48"/>
  </cols>
  <sheetData>
    <row r="1" spans="1:16" ht="13">
      <c r="A1" s="1433" t="s">
        <v>307</v>
      </c>
      <c r="B1" s="1433"/>
      <c r="C1" s="1433"/>
      <c r="D1" s="1433"/>
      <c r="E1" s="1433"/>
      <c r="F1" s="1433"/>
      <c r="G1" s="1433"/>
      <c r="H1" s="1433"/>
    </row>
    <row r="2" spans="1:16" ht="13">
      <c r="A2" s="119" t="s">
        <v>308</v>
      </c>
      <c r="B2" s="119"/>
      <c r="C2" s="119"/>
      <c r="D2" s="119"/>
      <c r="E2" s="119"/>
      <c r="F2" s="119"/>
      <c r="G2" s="119"/>
      <c r="H2" s="119"/>
    </row>
    <row r="4" spans="1:16">
      <c r="A4" s="356" t="s">
        <v>309</v>
      </c>
      <c r="B4" s="357"/>
      <c r="C4" s="1440"/>
      <c r="D4" s="1441"/>
      <c r="E4" s="1441"/>
      <c r="F4" s="1441"/>
      <c r="G4" s="1441"/>
      <c r="H4" s="1442"/>
    </row>
    <row r="5" spans="1:16">
      <c r="A5" s="354"/>
      <c r="B5" s="353"/>
      <c r="C5" s="353"/>
      <c r="D5" s="353"/>
      <c r="E5" s="353"/>
      <c r="F5" s="353"/>
      <c r="G5" s="353"/>
      <c r="H5" s="355"/>
    </row>
    <row r="6" spans="1:16">
      <c r="A6" s="358" t="s">
        <v>310</v>
      </c>
      <c r="B6" s="1440"/>
      <c r="C6" s="1441"/>
      <c r="D6" s="1442"/>
      <c r="E6" s="534" t="s">
        <v>311</v>
      </c>
      <c r="F6" s="1437" t="str">
        <f>'1. BASIC INFO &amp; START PAGE'!V8</f>
        <v>26-0002 FIFA World Cup 2026</v>
      </c>
      <c r="G6" s="1438"/>
      <c r="H6" s="1439"/>
    </row>
    <row r="7" spans="1:16">
      <c r="A7" s="354"/>
      <c r="B7" s="353"/>
      <c r="C7" s="353"/>
      <c r="D7" s="353"/>
      <c r="E7" s="353"/>
      <c r="F7" s="353"/>
      <c r="G7" s="353"/>
      <c r="H7" s="355"/>
      <c r="J7" s="801" t="s">
        <v>38</v>
      </c>
      <c r="K7" s="802"/>
      <c r="L7" s="802"/>
      <c r="M7" s="802"/>
      <c r="N7" s="802"/>
      <c r="O7" s="802"/>
      <c r="P7" s="803"/>
    </row>
    <row r="8" spans="1:16">
      <c r="A8" s="358" t="s">
        <v>312</v>
      </c>
      <c r="B8" s="1440"/>
      <c r="C8" s="1441"/>
      <c r="D8" s="1442"/>
      <c r="E8" s="534" t="s">
        <v>313</v>
      </c>
      <c r="F8" s="1437" t="str">
        <f>'1. BASIC INFO &amp; START PAGE'!A8</f>
        <v xml:space="preserve">TX EMTF: </v>
      </c>
      <c r="G8" s="972"/>
      <c r="H8" s="973"/>
      <c r="J8" s="804"/>
      <c r="K8" s="805"/>
      <c r="L8" s="805"/>
      <c r="M8" s="805"/>
      <c r="N8" s="805"/>
      <c r="O8" s="805"/>
      <c r="P8" s="806"/>
    </row>
    <row r="9" spans="1:16">
      <c r="A9" s="554"/>
      <c r="B9" s="554"/>
      <c r="C9" s="554"/>
      <c r="D9" s="554"/>
      <c r="E9" s="555"/>
      <c r="F9" s="554"/>
      <c r="G9" s="554"/>
      <c r="H9" s="554"/>
      <c r="J9" s="807"/>
      <c r="K9" s="808"/>
      <c r="L9" s="808"/>
      <c r="M9" s="808"/>
      <c r="N9" s="808"/>
      <c r="O9" s="808"/>
      <c r="P9" s="809"/>
    </row>
    <row r="10" spans="1:16" ht="49.4" customHeight="1">
      <c r="A10" s="115" t="s">
        <v>20</v>
      </c>
      <c r="B10" s="116" t="s">
        <v>314</v>
      </c>
      <c r="C10" s="116" t="s">
        <v>315</v>
      </c>
      <c r="D10" s="116" t="s">
        <v>316</v>
      </c>
      <c r="E10" s="115" t="s">
        <v>317</v>
      </c>
      <c r="F10" s="116" t="s">
        <v>318</v>
      </c>
      <c r="G10" s="116" t="s">
        <v>319</v>
      </c>
      <c r="H10" s="116" t="s">
        <v>320</v>
      </c>
      <c r="J10" s="42"/>
      <c r="K10" s="42"/>
      <c r="L10" s="42"/>
      <c r="M10" s="42"/>
      <c r="N10" s="42"/>
      <c r="O10" s="42"/>
      <c r="P10" s="42"/>
    </row>
    <row r="11" spans="1:16" ht="54.65" customHeight="1">
      <c r="A11" s="122"/>
      <c r="B11" s="122"/>
      <c r="C11" s="122"/>
      <c r="D11" s="122"/>
      <c r="E11" s="122"/>
      <c r="F11" s="122"/>
      <c r="G11" s="122"/>
      <c r="H11" s="122"/>
      <c r="J11" s="767" t="s">
        <v>329</v>
      </c>
      <c r="K11" s="768"/>
      <c r="L11" s="768"/>
      <c r="M11" s="768"/>
      <c r="N11" s="768"/>
      <c r="O11" s="768"/>
      <c r="P11" s="769"/>
    </row>
    <row r="12" spans="1:16" ht="54.65" customHeight="1">
      <c r="A12" s="122"/>
      <c r="B12" s="122"/>
      <c r="C12" s="122"/>
      <c r="D12" s="122"/>
      <c r="E12" s="122"/>
      <c r="F12" s="122"/>
      <c r="G12" s="122"/>
      <c r="H12" s="122"/>
      <c r="J12" s="770"/>
      <c r="K12" s="771"/>
      <c r="L12" s="771"/>
      <c r="M12" s="771"/>
      <c r="N12" s="771"/>
      <c r="O12" s="771"/>
      <c r="P12" s="772"/>
    </row>
    <row r="13" spans="1:16" ht="54.65" customHeight="1">
      <c r="A13" s="122"/>
      <c r="B13" s="122"/>
      <c r="C13" s="122"/>
      <c r="D13" s="122"/>
      <c r="E13" s="122"/>
      <c r="F13" s="122"/>
      <c r="G13" s="122"/>
      <c r="H13" s="122"/>
    </row>
    <row r="14" spans="1:16" ht="54.65" customHeight="1">
      <c r="A14" s="122"/>
      <c r="B14" s="122"/>
      <c r="C14" s="122"/>
      <c r="D14" s="122"/>
      <c r="E14" s="122"/>
      <c r="F14" s="122"/>
      <c r="G14" s="122"/>
      <c r="H14" s="122"/>
    </row>
    <row r="15" spans="1:16" ht="54.65" customHeight="1">
      <c r="A15" s="122"/>
      <c r="B15" s="122"/>
      <c r="C15" s="122"/>
      <c r="D15" s="122"/>
      <c r="E15" s="122"/>
      <c r="F15" s="122"/>
      <c r="G15" s="122"/>
      <c r="H15" s="122"/>
    </row>
    <row r="16" spans="1:16" ht="54.65" customHeight="1">
      <c r="A16" s="122"/>
      <c r="B16" s="122"/>
      <c r="C16" s="122"/>
      <c r="D16" s="122"/>
      <c r="E16" s="122"/>
      <c r="F16" s="122"/>
      <c r="G16" s="122"/>
      <c r="H16" s="122"/>
    </row>
    <row r="17" spans="1:8" ht="54.65" customHeight="1">
      <c r="A17" s="122"/>
      <c r="B17" s="122"/>
      <c r="C17" s="122"/>
      <c r="D17" s="122"/>
      <c r="E17" s="122"/>
      <c r="F17" s="122"/>
      <c r="G17" s="122"/>
      <c r="H17" s="122"/>
    </row>
    <row r="18" spans="1:8" ht="54.65" customHeight="1">
      <c r="A18" s="122"/>
      <c r="B18" s="122"/>
      <c r="C18" s="122"/>
      <c r="D18" s="122"/>
      <c r="E18" s="122"/>
      <c r="F18" s="122"/>
      <c r="G18" s="122"/>
      <c r="H18" s="122"/>
    </row>
    <row r="19" spans="1:8" ht="54.65" customHeight="1">
      <c r="A19" s="122"/>
      <c r="B19" s="122"/>
      <c r="C19" s="122"/>
      <c r="D19" s="122"/>
      <c r="E19" s="122"/>
      <c r="F19" s="122"/>
      <c r="G19" s="122"/>
      <c r="H19" s="122"/>
    </row>
    <row r="20" spans="1:8" ht="54.65" customHeight="1">
      <c r="A20" s="122"/>
      <c r="B20" s="122"/>
      <c r="C20" s="122"/>
      <c r="D20" s="122"/>
      <c r="E20" s="122"/>
      <c r="F20" s="122"/>
      <c r="G20" s="122"/>
      <c r="H20" s="122"/>
    </row>
    <row r="21" spans="1:8" ht="54.65" customHeight="1">
      <c r="A21" s="122"/>
      <c r="B21" s="122"/>
      <c r="C21" s="122"/>
      <c r="D21" s="122"/>
      <c r="E21" s="122"/>
      <c r="F21" s="122"/>
      <c r="G21" s="122"/>
      <c r="H21" s="122"/>
    </row>
    <row r="22" spans="1:8" ht="54.65" customHeight="1">
      <c r="A22" s="122"/>
      <c r="B22" s="122"/>
      <c r="C22" s="122"/>
      <c r="D22" s="122"/>
      <c r="E22" s="122"/>
      <c r="F22" s="122"/>
      <c r="G22" s="122"/>
      <c r="H22" s="122"/>
    </row>
    <row r="24" spans="1:8" ht="29.15" customHeight="1">
      <c r="A24" s="48" t="s">
        <v>321</v>
      </c>
      <c r="B24" s="120"/>
      <c r="C24" s="120"/>
      <c r="D24" s="120"/>
      <c r="E24" s="120"/>
      <c r="F24" s="120"/>
      <c r="G24" s="120"/>
      <c r="H24" s="120"/>
    </row>
    <row r="25" spans="1:8">
      <c r="A25" s="48" t="s">
        <v>322</v>
      </c>
    </row>
    <row r="27" spans="1:8">
      <c r="A27" s="48" t="s">
        <v>86</v>
      </c>
      <c r="B27" s="1435"/>
      <c r="C27" s="1436"/>
      <c r="D27" s="1436"/>
    </row>
    <row r="29" spans="1:8">
      <c r="A29" s="48" t="s">
        <v>323</v>
      </c>
      <c r="B29" s="1435"/>
      <c r="C29" s="1436"/>
      <c r="D29" s="1436"/>
      <c r="E29" s="121" t="s">
        <v>324</v>
      </c>
      <c r="F29" s="1435"/>
      <c r="G29" s="1436"/>
      <c r="H29" s="1436"/>
    </row>
  </sheetData>
  <sheetProtection algorithmName="SHA-512" hashValue="Nq5Vt8yo96fndZFNePOx6I3ERDNfz3+ZQRPP8Oc/OgQxN43PGB0DpY/bOLPt8WaHOkACnHGgItwpUUNnmMpVmQ==" saltValue="E6edRu8XB/c4MYsnK/lW5g==" spinCount="100000" sheet="1" selectLockedCells="1"/>
  <protectedRanges>
    <protectedRange sqref="C4:H4" name="Range1"/>
    <protectedRange sqref="B6:D6" name="Range2"/>
    <protectedRange sqref="B8:D8" name="Range3"/>
    <protectedRange sqref="A11:H22" name="Range4"/>
    <protectedRange sqref="B27:D27" name="Range5"/>
    <protectedRange sqref="B29:D29" name="Range6"/>
    <protectedRange sqref="F29:H29" name="Range7"/>
  </protectedRanges>
  <mergeCells count="11">
    <mergeCell ref="J7:P9"/>
    <mergeCell ref="J11:P12"/>
    <mergeCell ref="B27:D27"/>
    <mergeCell ref="B29:D29"/>
    <mergeCell ref="F29:H29"/>
    <mergeCell ref="A1:H1"/>
    <mergeCell ref="F6:H6"/>
    <mergeCell ref="B8:D8"/>
    <mergeCell ref="F8:H8"/>
    <mergeCell ref="C4:H4"/>
    <mergeCell ref="B6:D6"/>
  </mergeCells>
  <pageMargins left="2.2000000000000002" right="0" top="0.5" bottom="0.5" header="0.3" footer="0.3"/>
  <pageSetup scale="60" orientation="landscape" r:id="rId1"/>
  <headerFooter>
    <oddFooter>&amp;L&amp;D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23"/>
    <pageSetUpPr fitToPage="1"/>
  </sheetPr>
  <dimension ref="A1:AJ78"/>
  <sheetViews>
    <sheetView topLeftCell="D1" zoomScale="50" zoomScaleNormal="50" zoomScaleSheetLayoutView="55" zoomScalePageLayoutView="40" workbookViewId="0">
      <selection activeCell="D21" sqref="D21"/>
    </sheetView>
  </sheetViews>
  <sheetFormatPr defaultColWidth="9.1796875" defaultRowHeight="12.5"/>
  <cols>
    <col min="1" max="1" width="10.453125" style="39" customWidth="1"/>
    <col min="2" max="2" width="4" style="39" hidden="1" customWidth="1"/>
    <col min="3" max="3" width="1.453125" style="39" hidden="1" customWidth="1"/>
    <col min="4" max="4" width="34.7265625" style="39" customWidth="1"/>
    <col min="5" max="5" width="4" style="39" customWidth="1"/>
    <col min="6" max="6" width="7.81640625" style="64" customWidth="1"/>
    <col min="7" max="7" width="10" style="39" customWidth="1"/>
    <col min="8" max="8" width="11.1796875" style="39" customWidth="1"/>
    <col min="9" max="12" width="10" style="39" customWidth="1"/>
    <col min="13" max="13" width="10.453125" style="39" customWidth="1"/>
    <col min="14" max="23" width="10" style="39" customWidth="1"/>
    <col min="24" max="24" width="10.7265625" style="39" customWidth="1"/>
    <col min="25" max="25" width="10.81640625" style="39" customWidth="1"/>
    <col min="26" max="28" width="21.81640625" style="39" customWidth="1"/>
    <col min="29" max="29" width="5" style="39" customWidth="1"/>
    <col min="30" max="16384" width="9.1796875" style="39"/>
  </cols>
  <sheetData>
    <row r="1" spans="1:36" ht="30" customHeight="1">
      <c r="A1" s="705" t="s">
        <v>88</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48"/>
      <c r="AD1" s="931" t="s">
        <v>89</v>
      </c>
      <c r="AE1" s="932"/>
      <c r="AF1" s="932"/>
      <c r="AG1" s="932"/>
      <c r="AH1" s="932"/>
      <c r="AI1" s="932"/>
      <c r="AJ1" s="932"/>
    </row>
    <row r="2" spans="1:36" s="41" customFormat="1" ht="18" customHeight="1">
      <c r="A2" s="979" t="s">
        <v>3</v>
      </c>
      <c r="B2" s="980"/>
      <c r="C2" s="980"/>
      <c r="D2" s="980"/>
      <c r="E2" s="980"/>
      <c r="F2" s="980"/>
      <c r="G2" s="980"/>
      <c r="H2" s="980"/>
      <c r="I2" s="980"/>
      <c r="J2" s="981"/>
      <c r="K2" s="933" t="s">
        <v>39</v>
      </c>
      <c r="L2" s="969"/>
      <c r="M2" s="970"/>
      <c r="N2" s="254"/>
      <c r="O2" s="254"/>
      <c r="P2" s="254"/>
      <c r="Q2" s="254"/>
      <c r="R2" s="254"/>
      <c r="S2" s="254"/>
      <c r="T2" s="254"/>
      <c r="U2" s="254"/>
      <c r="V2" s="255"/>
      <c r="W2" s="933" t="s">
        <v>4</v>
      </c>
      <c r="X2" s="934"/>
      <c r="Y2" s="934"/>
      <c r="Z2" s="934"/>
      <c r="AA2" s="934"/>
      <c r="AB2" s="935"/>
      <c r="AD2" s="932"/>
      <c r="AE2" s="932"/>
      <c r="AF2" s="932"/>
      <c r="AG2" s="932"/>
      <c r="AH2" s="932"/>
      <c r="AI2" s="932"/>
      <c r="AJ2" s="932"/>
    </row>
    <row r="3" spans="1:36" s="42" customFormat="1" ht="20.149999999999999" customHeight="1">
      <c r="A3" s="974" t="str">
        <f>'1. BASIC INFO &amp; START PAGE'!$A$8</f>
        <v xml:space="preserve">TX EMTF: </v>
      </c>
      <c r="B3" s="975"/>
      <c r="C3" s="975"/>
      <c r="D3" s="975"/>
      <c r="E3" s="975"/>
      <c r="F3" s="975"/>
      <c r="G3" s="975"/>
      <c r="H3" s="975"/>
      <c r="I3" s="975"/>
      <c r="J3" s="976"/>
      <c r="K3" s="971" t="str">
        <f>'1. BASIC INFO &amp; START PAGE'!V12</f>
        <v>TXEMTF: Shelter</v>
      </c>
      <c r="L3" s="972"/>
      <c r="M3" s="973"/>
      <c r="N3" s="257"/>
      <c r="O3" s="257"/>
      <c r="P3" s="257"/>
      <c r="Q3" s="257"/>
      <c r="R3" s="256"/>
      <c r="S3" s="256"/>
      <c r="T3" s="257"/>
      <c r="U3" s="256"/>
      <c r="V3" s="258"/>
      <c r="W3" s="936" t="str">
        <f>'1. BASIC INFO &amp; START PAGE'!$V$8</f>
        <v>26-0002 FIFA World Cup 2026</v>
      </c>
      <c r="X3" s="937"/>
      <c r="Y3" s="937"/>
      <c r="Z3" s="937"/>
      <c r="AA3" s="937"/>
      <c r="AB3" s="938"/>
      <c r="AD3" s="932"/>
      <c r="AE3" s="932"/>
      <c r="AF3" s="932"/>
      <c r="AG3" s="932"/>
      <c r="AH3" s="932"/>
      <c r="AI3" s="932"/>
      <c r="AJ3" s="932"/>
    </row>
    <row r="4" spans="1:36" s="43" customFormat="1" ht="18" customHeight="1">
      <c r="A4" s="961" t="s">
        <v>90</v>
      </c>
      <c r="B4" s="982"/>
      <c r="C4" s="982"/>
      <c r="D4" s="982"/>
      <c r="E4" s="982"/>
      <c r="F4" s="982"/>
      <c r="G4" s="982"/>
      <c r="H4" s="982"/>
      <c r="I4" s="982"/>
      <c r="J4" s="983"/>
      <c r="K4" s="259"/>
      <c r="L4" s="260"/>
      <c r="M4" s="261"/>
      <c r="N4" s="257"/>
      <c r="O4" s="257"/>
      <c r="P4" s="257"/>
      <c r="Q4" s="257"/>
      <c r="R4" s="256"/>
      <c r="S4" s="256"/>
      <c r="T4" s="257"/>
      <c r="U4" s="256"/>
      <c r="V4" s="258"/>
      <c r="W4" s="939" t="s">
        <v>7</v>
      </c>
      <c r="X4" s="940"/>
      <c r="Y4" s="940"/>
      <c r="Z4" s="940"/>
      <c r="AA4" s="940"/>
      <c r="AB4" s="941"/>
      <c r="AD4" s="932"/>
      <c r="AE4" s="932"/>
      <c r="AF4" s="932"/>
      <c r="AG4" s="932"/>
      <c r="AH4" s="932"/>
      <c r="AI4" s="932"/>
      <c r="AJ4" s="932"/>
    </row>
    <row r="5" spans="1:36" s="42" customFormat="1" ht="20.149999999999999" customHeight="1">
      <c r="A5" s="974" t="str">
        <f>'1. BASIC INFO &amp; START PAGE'!$A$10</f>
        <v>TX EMTF Response and coordination for STAR: 00-344245</v>
      </c>
      <c r="B5" s="975"/>
      <c r="C5" s="975"/>
      <c r="D5" s="975"/>
      <c r="E5" s="975"/>
      <c r="F5" s="975"/>
      <c r="G5" s="975"/>
      <c r="H5" s="975"/>
      <c r="I5" s="975"/>
      <c r="J5" s="976"/>
      <c r="K5" s="303"/>
      <c r="L5" s="262"/>
      <c r="M5" s="256"/>
      <c r="N5" s="257"/>
      <c r="O5" s="257"/>
      <c r="P5" s="257"/>
      <c r="Q5" s="257"/>
      <c r="R5" s="256"/>
      <c r="S5" s="256"/>
      <c r="T5" s="257"/>
      <c r="U5" s="256"/>
      <c r="V5" s="258"/>
      <c r="W5" s="942" t="str">
        <f>'1. BASIC INFO &amp; START PAGE'!$V$10</f>
        <v>Category B - Emergency Protective Measures</v>
      </c>
      <c r="X5" s="943"/>
      <c r="Y5" s="943"/>
      <c r="Z5" s="943"/>
      <c r="AA5" s="943"/>
      <c r="AB5" s="944"/>
      <c r="AD5" s="932"/>
      <c r="AE5" s="932"/>
      <c r="AF5" s="932"/>
      <c r="AG5" s="932"/>
      <c r="AH5" s="932"/>
      <c r="AI5" s="932"/>
      <c r="AJ5" s="932"/>
    </row>
    <row r="6" spans="1:36" s="43" customFormat="1" ht="18" customHeight="1">
      <c r="A6" s="961" t="s">
        <v>13</v>
      </c>
      <c r="B6" s="962"/>
      <c r="C6" s="962"/>
      <c r="D6" s="962"/>
      <c r="E6" s="962"/>
      <c r="F6" s="962"/>
      <c r="G6" s="962"/>
      <c r="H6" s="962"/>
      <c r="I6" s="962"/>
      <c r="J6" s="963"/>
      <c r="K6" s="263"/>
      <c r="L6" s="263"/>
      <c r="M6" s="263"/>
      <c r="N6" s="263"/>
      <c r="O6" s="263"/>
      <c r="P6" s="263"/>
      <c r="Q6" s="263"/>
      <c r="R6" s="263"/>
      <c r="S6" s="263"/>
      <c r="T6" s="263"/>
      <c r="U6" s="263"/>
      <c r="V6" s="264"/>
      <c r="W6" s="939" t="s">
        <v>14</v>
      </c>
      <c r="X6" s="940"/>
      <c r="Y6" s="940"/>
      <c r="Z6" s="940"/>
      <c r="AA6" s="940"/>
      <c r="AB6" s="941"/>
      <c r="AD6" s="932"/>
      <c r="AE6" s="932"/>
      <c r="AF6" s="932"/>
      <c r="AG6" s="932"/>
      <c r="AH6" s="932"/>
      <c r="AI6" s="932"/>
      <c r="AJ6" s="932"/>
    </row>
    <row r="7" spans="1:36" s="42" customFormat="1" ht="20.149999999999999" customHeight="1">
      <c r="A7" s="974" t="str">
        <f>'1. BASIC INFO &amp; START PAGE'!$A$14</f>
        <v>Statewide All-Hazards Response and Coordination.</v>
      </c>
      <c r="B7" s="975"/>
      <c r="C7" s="975"/>
      <c r="D7" s="975"/>
      <c r="E7" s="975"/>
      <c r="F7" s="975"/>
      <c r="G7" s="975"/>
      <c r="H7" s="975"/>
      <c r="I7" s="975"/>
      <c r="J7" s="975"/>
      <c r="K7" s="975"/>
      <c r="L7" s="975"/>
      <c r="M7" s="975"/>
      <c r="N7" s="975"/>
      <c r="O7" s="975"/>
      <c r="P7" s="975"/>
      <c r="Q7" s="975"/>
      <c r="R7" s="975"/>
      <c r="S7" s="975"/>
      <c r="T7" s="975"/>
      <c r="U7" s="975"/>
      <c r="V7" s="976"/>
      <c r="W7" s="945">
        <f>'1. BASIC INFO &amp; START PAGE'!$V$14</f>
        <v>46185</v>
      </c>
      <c r="X7" s="946"/>
      <c r="Y7" s="946"/>
      <c r="Z7" s="947" t="s">
        <v>16</v>
      </c>
      <c r="AA7" s="947"/>
      <c r="AB7" s="156">
        <f>'1. BASIC INFO &amp; START PAGE'!$AC$14</f>
        <v>46218</v>
      </c>
      <c r="AD7" s="932"/>
      <c r="AE7" s="932"/>
      <c r="AF7" s="932"/>
      <c r="AG7" s="932"/>
      <c r="AH7" s="932"/>
      <c r="AI7" s="932"/>
      <c r="AJ7" s="932"/>
    </row>
    <row r="8" spans="1:36" s="42" customFormat="1" ht="31.75" customHeight="1">
      <c r="A8" s="949" t="s">
        <v>91</v>
      </c>
      <c r="B8" s="950"/>
      <c r="C8" s="950"/>
      <c r="D8" s="950"/>
      <c r="E8" s="152"/>
      <c r="F8" s="136"/>
      <c r="G8" s="137"/>
      <c r="H8" s="137"/>
      <c r="I8" s="137"/>
      <c r="J8" s="137"/>
      <c r="K8" s="137"/>
      <c r="L8" s="137"/>
      <c r="M8" s="137"/>
      <c r="N8" s="137"/>
      <c r="O8" s="137"/>
      <c r="P8" s="137"/>
      <c r="Q8" s="137"/>
      <c r="R8" s="137"/>
      <c r="S8" s="137"/>
      <c r="T8" s="137"/>
      <c r="U8" s="137"/>
      <c r="V8" s="137"/>
      <c r="W8" s="138"/>
      <c r="X8" s="954" t="s">
        <v>92</v>
      </c>
      <c r="Y8" s="955"/>
      <c r="Z8" s="955"/>
      <c r="AA8" s="955"/>
      <c r="AB8" s="956"/>
      <c r="AD8" s="932"/>
      <c r="AE8" s="932"/>
      <c r="AF8" s="932"/>
      <c r="AG8" s="932"/>
      <c r="AH8" s="932"/>
      <c r="AI8" s="932"/>
      <c r="AJ8" s="932"/>
    </row>
    <row r="9" spans="1:36" s="42" customFormat="1" ht="20.25" customHeight="1">
      <c r="A9" s="957" t="s">
        <v>93</v>
      </c>
      <c r="B9" s="958"/>
      <c r="C9" s="958"/>
      <c r="D9" s="958"/>
      <c r="E9" s="139"/>
      <c r="F9" s="951" t="s">
        <v>94</v>
      </c>
      <c r="G9" s="952"/>
      <c r="H9" s="952"/>
      <c r="I9" s="952"/>
      <c r="J9" s="952"/>
      <c r="K9" s="952"/>
      <c r="L9" s="952"/>
      <c r="M9" s="952"/>
      <c r="N9" s="952"/>
      <c r="O9" s="952"/>
      <c r="P9" s="952"/>
      <c r="Q9" s="952"/>
      <c r="R9" s="952"/>
      <c r="S9" s="952"/>
      <c r="T9" s="952"/>
      <c r="U9" s="952"/>
      <c r="V9" s="952"/>
      <c r="W9" s="953"/>
      <c r="X9" s="140" t="s">
        <v>95</v>
      </c>
      <c r="Y9" s="140" t="s">
        <v>96</v>
      </c>
      <c r="Z9" s="140" t="s">
        <v>97</v>
      </c>
      <c r="AA9" s="140" t="s">
        <v>98</v>
      </c>
      <c r="AB9" s="153" t="s">
        <v>99</v>
      </c>
      <c r="AD9" s="932"/>
      <c r="AE9" s="932"/>
      <c r="AF9" s="932"/>
      <c r="AG9" s="932"/>
      <c r="AH9" s="932"/>
      <c r="AI9" s="932"/>
      <c r="AJ9" s="932"/>
    </row>
    <row r="10" spans="1:36" s="42" customFormat="1" ht="24" customHeight="1">
      <c r="A10" s="957"/>
      <c r="B10" s="958"/>
      <c r="C10" s="958"/>
      <c r="D10" s="958"/>
      <c r="E10" s="139"/>
      <c r="F10" s="348" t="s">
        <v>100</v>
      </c>
      <c r="G10" s="346">
        <f>+G11</f>
        <v>46185</v>
      </c>
      <c r="H10" s="346">
        <f t="shared" ref="H10:W10" si="0">+H11</f>
        <v>46186</v>
      </c>
      <c r="I10" s="346">
        <f t="shared" si="0"/>
        <v>46187</v>
      </c>
      <c r="J10" s="346">
        <f t="shared" si="0"/>
        <v>46188</v>
      </c>
      <c r="K10" s="346">
        <f t="shared" si="0"/>
        <v>46189</v>
      </c>
      <c r="L10" s="346">
        <f t="shared" si="0"/>
        <v>46190</v>
      </c>
      <c r="M10" s="346">
        <f t="shared" si="0"/>
        <v>46191</v>
      </c>
      <c r="N10" s="346">
        <f t="shared" si="0"/>
        <v>46192</v>
      </c>
      <c r="O10" s="346">
        <f t="shared" si="0"/>
        <v>46193</v>
      </c>
      <c r="P10" s="346">
        <f t="shared" si="0"/>
        <v>46194</v>
      </c>
      <c r="Q10" s="346">
        <f t="shared" si="0"/>
        <v>46195</v>
      </c>
      <c r="R10" s="346">
        <f t="shared" si="0"/>
        <v>46196</v>
      </c>
      <c r="S10" s="346">
        <f t="shared" si="0"/>
        <v>46197</v>
      </c>
      <c r="T10" s="346">
        <f t="shared" si="0"/>
        <v>46198</v>
      </c>
      <c r="U10" s="346">
        <f t="shared" si="0"/>
        <v>46199</v>
      </c>
      <c r="V10" s="346">
        <f t="shared" si="0"/>
        <v>46200</v>
      </c>
      <c r="W10" s="346">
        <f t="shared" si="0"/>
        <v>46201</v>
      </c>
      <c r="X10" s="959" t="s">
        <v>101</v>
      </c>
      <c r="Y10" s="959" t="s">
        <v>102</v>
      </c>
      <c r="Z10" s="989" t="s">
        <v>103</v>
      </c>
      <c r="AA10" s="964" t="s">
        <v>104</v>
      </c>
      <c r="AB10" s="964" t="s">
        <v>105</v>
      </c>
      <c r="AC10" s="62"/>
      <c r="AD10" s="932"/>
      <c r="AE10" s="932"/>
      <c r="AF10" s="932"/>
      <c r="AG10" s="932"/>
      <c r="AH10" s="932"/>
      <c r="AI10" s="932"/>
      <c r="AJ10" s="932"/>
    </row>
    <row r="11" spans="1:36" s="42" customFormat="1" ht="32.25" customHeight="1" thickBot="1">
      <c r="A11" s="957"/>
      <c r="B11" s="958"/>
      <c r="C11" s="958"/>
      <c r="D11" s="958"/>
      <c r="E11" s="139"/>
      <c r="F11" s="215" t="s">
        <v>20</v>
      </c>
      <c r="G11" s="577">
        <f>W7</f>
        <v>46185</v>
      </c>
      <c r="H11" s="514">
        <f>+G11+1</f>
        <v>46186</v>
      </c>
      <c r="I11" s="514">
        <f t="shared" ref="I11:L11" si="1">+H11+1</f>
        <v>46187</v>
      </c>
      <c r="J11" s="514">
        <f t="shared" si="1"/>
        <v>46188</v>
      </c>
      <c r="K11" s="514">
        <f t="shared" si="1"/>
        <v>46189</v>
      </c>
      <c r="L11" s="514">
        <f t="shared" si="1"/>
        <v>46190</v>
      </c>
      <c r="M11" s="514">
        <f>+L11+1</f>
        <v>46191</v>
      </c>
      <c r="N11" s="514">
        <f t="shared" ref="N11:W11" si="2">+M11+1</f>
        <v>46192</v>
      </c>
      <c r="O11" s="514">
        <f t="shared" si="2"/>
        <v>46193</v>
      </c>
      <c r="P11" s="514">
        <f t="shared" si="2"/>
        <v>46194</v>
      </c>
      <c r="Q11" s="514">
        <f t="shared" si="2"/>
        <v>46195</v>
      </c>
      <c r="R11" s="514">
        <f t="shared" si="2"/>
        <v>46196</v>
      </c>
      <c r="S11" s="514">
        <f t="shared" si="2"/>
        <v>46197</v>
      </c>
      <c r="T11" s="514">
        <f t="shared" si="2"/>
        <v>46198</v>
      </c>
      <c r="U11" s="514">
        <f t="shared" si="2"/>
        <v>46199</v>
      </c>
      <c r="V11" s="514">
        <f t="shared" si="2"/>
        <v>46200</v>
      </c>
      <c r="W11" s="514">
        <f t="shared" si="2"/>
        <v>46201</v>
      </c>
      <c r="X11" s="960"/>
      <c r="Y11" s="960"/>
      <c r="Z11" s="990"/>
      <c r="AA11" s="965"/>
      <c r="AB11" s="959"/>
      <c r="AC11" s="62"/>
      <c r="AD11" s="932"/>
      <c r="AE11" s="932"/>
      <c r="AF11" s="932"/>
      <c r="AG11" s="932"/>
      <c r="AH11" s="932"/>
      <c r="AI11" s="932"/>
      <c r="AJ11" s="932"/>
    </row>
    <row r="12" spans="1:36" s="42" customFormat="1" ht="21.75" customHeight="1">
      <c r="A12" s="594" t="s">
        <v>50</v>
      </c>
      <c r="B12" s="595"/>
      <c r="C12" s="595"/>
      <c r="D12" s="596"/>
      <c r="E12" s="597"/>
      <c r="F12" s="598" t="s">
        <v>107</v>
      </c>
      <c r="G12" s="599"/>
      <c r="H12" s="599"/>
      <c r="I12" s="599"/>
      <c r="J12" s="599"/>
      <c r="K12" s="599"/>
      <c r="L12" s="599"/>
      <c r="M12" s="599"/>
      <c r="N12" s="599"/>
      <c r="O12" s="599"/>
      <c r="P12" s="599"/>
      <c r="Q12" s="599"/>
      <c r="R12" s="599"/>
      <c r="S12" s="600"/>
      <c r="T12" s="600"/>
      <c r="U12" s="600"/>
      <c r="V12" s="600"/>
      <c r="W12" s="600"/>
      <c r="X12" s="601">
        <f t="shared" ref="X12:X23" si="3">SUM(G12:W12)</f>
        <v>0</v>
      </c>
      <c r="Y12" s="602"/>
      <c r="Z12" s="603">
        <f t="shared" ref="Z12" si="4">SUM(X12)*Y12</f>
        <v>0</v>
      </c>
      <c r="AA12" s="604">
        <f>Z12*'5. BENEFITS CALC'!$E$28</f>
        <v>0</v>
      </c>
      <c r="AB12" s="613">
        <f t="shared" ref="AB12:AB14" si="5">SUM(Z12:AA12)</f>
        <v>0</v>
      </c>
      <c r="AD12" s="932"/>
      <c r="AE12" s="932"/>
      <c r="AF12" s="932"/>
      <c r="AG12" s="932"/>
      <c r="AH12" s="932"/>
      <c r="AI12" s="932"/>
      <c r="AJ12" s="932"/>
    </row>
    <row r="13" spans="1:36" s="42" customFormat="1" ht="21.75" customHeight="1">
      <c r="A13" s="605" t="s">
        <v>108</v>
      </c>
      <c r="B13" s="241"/>
      <c r="C13" s="242"/>
      <c r="D13" s="530"/>
      <c r="E13" s="531"/>
      <c r="F13" s="243" t="s">
        <v>109</v>
      </c>
      <c r="G13" s="382"/>
      <c r="H13" s="382"/>
      <c r="I13" s="382"/>
      <c r="J13" s="382"/>
      <c r="K13" s="382"/>
      <c r="L13" s="382"/>
      <c r="M13" s="382"/>
      <c r="N13" s="382"/>
      <c r="O13" s="382"/>
      <c r="P13" s="382"/>
      <c r="Q13" s="382"/>
      <c r="R13" s="382"/>
      <c r="S13" s="383"/>
      <c r="T13" s="383"/>
      <c r="U13" s="383"/>
      <c r="V13" s="383"/>
      <c r="W13" s="383"/>
      <c r="X13" s="370">
        <f t="shared" si="3"/>
        <v>0</v>
      </c>
      <c r="Y13" s="371">
        <f>Y12*1.5</f>
        <v>0</v>
      </c>
      <c r="Z13" s="372">
        <f t="shared" ref="Z13:Z14" si="6">SUM(X13)*Y13</f>
        <v>0</v>
      </c>
      <c r="AA13" s="373">
        <f>Z13*'5. BENEFITS CALC'!$F$28</f>
        <v>0</v>
      </c>
      <c r="AB13" s="614">
        <f t="shared" si="5"/>
        <v>0</v>
      </c>
    </row>
    <row r="14" spans="1:36" s="42" customFormat="1" ht="21.75" customHeight="1">
      <c r="A14" s="605"/>
      <c r="B14" s="241"/>
      <c r="C14" s="242"/>
      <c r="D14" s="927"/>
      <c r="E14" s="928"/>
      <c r="F14" s="590" t="s">
        <v>110</v>
      </c>
      <c r="G14" s="591"/>
      <c r="H14" s="591"/>
      <c r="I14" s="591"/>
      <c r="J14" s="591"/>
      <c r="K14" s="591"/>
      <c r="L14" s="591"/>
      <c r="M14" s="591"/>
      <c r="N14" s="591"/>
      <c r="O14" s="591"/>
      <c r="P14" s="591"/>
      <c r="Q14" s="591"/>
      <c r="R14" s="591"/>
      <c r="S14" s="592"/>
      <c r="T14" s="592"/>
      <c r="U14" s="592"/>
      <c r="V14" s="592"/>
      <c r="W14" s="592"/>
      <c r="X14" s="571">
        <f t="shared" ref="X14" si="7">SUM(G14:W14)</f>
        <v>0</v>
      </c>
      <c r="Y14" s="576"/>
      <c r="Z14" s="572">
        <f t="shared" si="6"/>
        <v>0</v>
      </c>
      <c r="AA14" s="573">
        <f>Z14*'5. BENEFITS CALC'!$G$28</f>
        <v>0</v>
      </c>
      <c r="AB14" s="572">
        <f t="shared" si="5"/>
        <v>0</v>
      </c>
    </row>
    <row r="15" spans="1:36" s="42" customFormat="1" ht="21.75" customHeight="1">
      <c r="A15" s="606"/>
      <c r="B15" s="607"/>
      <c r="C15" s="608"/>
      <c r="D15" s="991"/>
      <c r="E15" s="992"/>
      <c r="F15" s="609" t="s">
        <v>110</v>
      </c>
      <c r="G15" s="610"/>
      <c r="H15" s="610"/>
      <c r="I15" s="610"/>
      <c r="J15" s="610"/>
      <c r="K15" s="610"/>
      <c r="L15" s="610"/>
      <c r="M15" s="610"/>
      <c r="N15" s="610"/>
      <c r="O15" s="610"/>
      <c r="P15" s="610"/>
      <c r="Q15" s="610"/>
      <c r="R15" s="610"/>
      <c r="S15" s="611"/>
      <c r="T15" s="611"/>
      <c r="U15" s="611"/>
      <c r="V15" s="611"/>
      <c r="W15" s="611"/>
      <c r="X15" s="581">
        <f t="shared" si="3"/>
        <v>0</v>
      </c>
      <c r="Y15" s="582"/>
      <c r="Z15" s="583">
        <f t="shared" ref="Z15:Z16" si="8">SUM(X15)*Y15</f>
        <v>0</v>
      </c>
      <c r="AA15" s="584">
        <f>Z15*'5. BENEFITS CALC'!$G$28</f>
        <v>0</v>
      </c>
      <c r="AB15" s="583">
        <f t="shared" ref="AB15" si="9">SUM(Z15:AA15)</f>
        <v>0</v>
      </c>
      <c r="AD15" s="801" t="s">
        <v>38</v>
      </c>
      <c r="AE15" s="802"/>
      <c r="AF15" s="802"/>
      <c r="AG15" s="802"/>
      <c r="AH15" s="802"/>
      <c r="AI15" s="802"/>
      <c r="AJ15" s="803"/>
    </row>
    <row r="16" spans="1:36" s="42" customFormat="1" ht="21.75" customHeight="1">
      <c r="A16" s="314" t="s">
        <v>50</v>
      </c>
      <c r="B16" s="612"/>
      <c r="C16" s="612"/>
      <c r="D16" s="593"/>
      <c r="E16" s="578"/>
      <c r="F16" s="301" t="s">
        <v>107</v>
      </c>
      <c r="G16" s="361"/>
      <c r="H16" s="361"/>
      <c r="I16" s="362"/>
      <c r="J16" s="362"/>
      <c r="K16" s="361"/>
      <c r="L16" s="361"/>
      <c r="M16" s="361"/>
      <c r="N16" s="361"/>
      <c r="O16" s="361"/>
      <c r="P16" s="361"/>
      <c r="Q16" s="361"/>
      <c r="R16" s="361"/>
      <c r="S16" s="363"/>
      <c r="T16" s="363"/>
      <c r="U16" s="363"/>
      <c r="V16" s="363"/>
      <c r="W16" s="363"/>
      <c r="X16" s="418">
        <f t="shared" si="3"/>
        <v>0</v>
      </c>
      <c r="Y16" s="419"/>
      <c r="Z16" s="403">
        <f t="shared" si="8"/>
        <v>0</v>
      </c>
      <c r="AA16" s="579">
        <f>Z16*'5. BENEFITS CALC'!$E$28</f>
        <v>0</v>
      </c>
      <c r="AB16" s="403">
        <f t="shared" ref="AB16:AB18" si="10">SUM(Z16:AA16)</f>
        <v>0</v>
      </c>
      <c r="AD16" s="804"/>
      <c r="AE16" s="805"/>
      <c r="AF16" s="805"/>
      <c r="AG16" s="805"/>
      <c r="AH16" s="805"/>
      <c r="AI16" s="805"/>
      <c r="AJ16" s="806"/>
    </row>
    <row r="17" spans="1:36" s="42" customFormat="1" ht="21.75" customHeight="1">
      <c r="A17" s="232" t="s">
        <v>108</v>
      </c>
      <c r="B17" s="233"/>
      <c r="C17" s="234"/>
      <c r="D17" s="532"/>
      <c r="E17" s="533"/>
      <c r="F17" s="235" t="s">
        <v>109</v>
      </c>
      <c r="G17" s="368"/>
      <c r="H17" s="368"/>
      <c r="I17" s="368"/>
      <c r="J17" s="368"/>
      <c r="K17" s="368"/>
      <c r="L17" s="368"/>
      <c r="M17" s="368"/>
      <c r="N17" s="368"/>
      <c r="O17" s="368"/>
      <c r="P17" s="368"/>
      <c r="Q17" s="368"/>
      <c r="R17" s="368"/>
      <c r="S17" s="369"/>
      <c r="T17" s="369"/>
      <c r="U17" s="369"/>
      <c r="V17" s="369"/>
      <c r="W17" s="369"/>
      <c r="X17" s="370">
        <f t="shared" si="3"/>
        <v>0</v>
      </c>
      <c r="Y17" s="371">
        <f>Y16*1.5</f>
        <v>0</v>
      </c>
      <c r="Z17" s="372">
        <f t="shared" ref="Z17:Z18" si="11">SUM(X17)*Y17</f>
        <v>0</v>
      </c>
      <c r="AA17" s="373">
        <f>Z17*'5. BENEFITS CALC'!$F$28</f>
        <v>0</v>
      </c>
      <c r="AB17" s="372">
        <f t="shared" si="10"/>
        <v>0</v>
      </c>
      <c r="AD17" s="807"/>
      <c r="AE17" s="808"/>
      <c r="AF17" s="808"/>
      <c r="AG17" s="808"/>
      <c r="AH17" s="808"/>
      <c r="AI17" s="808"/>
      <c r="AJ17" s="809"/>
    </row>
    <row r="18" spans="1:36" s="42" customFormat="1" ht="21.75" customHeight="1">
      <c r="A18" s="580"/>
      <c r="B18" s="568"/>
      <c r="C18" s="568"/>
      <c r="D18" s="929"/>
      <c r="E18" s="930"/>
      <c r="F18" s="575" t="s">
        <v>110</v>
      </c>
      <c r="G18" s="569"/>
      <c r="H18" s="569"/>
      <c r="I18" s="569"/>
      <c r="J18" s="569"/>
      <c r="K18" s="569"/>
      <c r="L18" s="569"/>
      <c r="M18" s="569"/>
      <c r="N18" s="569"/>
      <c r="O18" s="569"/>
      <c r="P18" s="569"/>
      <c r="Q18" s="569"/>
      <c r="R18" s="569"/>
      <c r="S18" s="570"/>
      <c r="T18" s="570"/>
      <c r="U18" s="570"/>
      <c r="V18" s="570"/>
      <c r="W18" s="570"/>
      <c r="X18" s="571">
        <f t="shared" si="3"/>
        <v>0</v>
      </c>
      <c r="Y18" s="576"/>
      <c r="Z18" s="572">
        <f t="shared" si="11"/>
        <v>0</v>
      </c>
      <c r="AA18" s="573">
        <f>Z18*'5. BENEFITS CALC'!$G$28</f>
        <v>0</v>
      </c>
      <c r="AB18" s="572">
        <f t="shared" si="10"/>
        <v>0</v>
      </c>
      <c r="AD18" s="615"/>
      <c r="AE18" s="615"/>
      <c r="AF18" s="615"/>
      <c r="AG18" s="615"/>
      <c r="AH18" s="615"/>
      <c r="AI18" s="615"/>
      <c r="AJ18" s="615"/>
    </row>
    <row r="19" spans="1:36" s="42" customFormat="1" ht="21.75" customHeight="1">
      <c r="A19" s="141"/>
      <c r="B19" s="142"/>
      <c r="C19" s="143"/>
      <c r="D19" s="977"/>
      <c r="E19" s="978"/>
      <c r="F19" s="306" t="s">
        <v>110</v>
      </c>
      <c r="G19" s="374"/>
      <c r="H19" s="374"/>
      <c r="I19" s="374"/>
      <c r="J19" s="374"/>
      <c r="K19" s="374"/>
      <c r="L19" s="374"/>
      <c r="M19" s="374"/>
      <c r="N19" s="374"/>
      <c r="O19" s="374"/>
      <c r="P19" s="374"/>
      <c r="Q19" s="374"/>
      <c r="R19" s="374"/>
      <c r="S19" s="375"/>
      <c r="T19" s="375"/>
      <c r="U19" s="375"/>
      <c r="V19" s="375"/>
      <c r="W19" s="375"/>
      <c r="X19" s="376">
        <f t="shared" si="3"/>
        <v>0</v>
      </c>
      <c r="Y19" s="377"/>
      <c r="Z19" s="378">
        <f t="shared" ref="Z19" si="12">SUM(X19)*Y19</f>
        <v>0</v>
      </c>
      <c r="AA19" s="379">
        <f>Z19*'5. BENEFITS CALC'!$G$28</f>
        <v>0</v>
      </c>
      <c r="AB19" s="378">
        <f t="shared" ref="AB19" si="13">SUM(Z19:AA19)</f>
        <v>0</v>
      </c>
      <c r="AD19" s="567"/>
      <c r="AE19" s="567"/>
      <c r="AF19" s="567"/>
      <c r="AG19" s="567"/>
      <c r="AH19" s="567"/>
      <c r="AI19" s="567"/>
      <c r="AJ19" s="567"/>
    </row>
    <row r="20" spans="1:36" s="42" customFormat="1" ht="21.75" customHeight="1">
      <c r="A20" s="236" t="s">
        <v>50</v>
      </c>
      <c r="B20" s="237"/>
      <c r="C20" s="237"/>
      <c r="D20" s="238"/>
      <c r="E20" s="219"/>
      <c r="F20" s="239" t="s">
        <v>107</v>
      </c>
      <c r="G20" s="380"/>
      <c r="H20" s="380"/>
      <c r="I20" s="380"/>
      <c r="J20" s="380"/>
      <c r="K20" s="380"/>
      <c r="L20" s="380"/>
      <c r="M20" s="380"/>
      <c r="N20" s="380"/>
      <c r="O20" s="380"/>
      <c r="P20" s="380"/>
      <c r="Q20" s="380"/>
      <c r="R20" s="380"/>
      <c r="S20" s="381"/>
      <c r="T20" s="381"/>
      <c r="U20" s="381"/>
      <c r="V20" s="381"/>
      <c r="W20" s="381"/>
      <c r="X20" s="364">
        <f t="shared" si="3"/>
        <v>0</v>
      </c>
      <c r="Y20" s="365"/>
      <c r="Z20" s="366">
        <f>SUM(X20)*Y20</f>
        <v>0</v>
      </c>
      <c r="AA20" s="367">
        <f>Z20*'5. BENEFITS CALC'!$E$28</f>
        <v>0</v>
      </c>
      <c r="AB20" s="366">
        <f t="shared" ref="AB20:AB22" si="14">SUM(Z20:AA20)</f>
        <v>0</v>
      </c>
      <c r="AD20" s="767" t="s">
        <v>328</v>
      </c>
      <c r="AE20" s="768"/>
      <c r="AF20" s="768"/>
      <c r="AG20" s="768"/>
      <c r="AH20" s="768"/>
      <c r="AI20" s="768"/>
      <c r="AJ20" s="769"/>
    </row>
    <row r="21" spans="1:36" s="42" customFormat="1" ht="21.75" customHeight="1">
      <c r="A21" s="240" t="s">
        <v>108</v>
      </c>
      <c r="B21" s="241"/>
      <c r="C21" s="242"/>
      <c r="D21" s="530"/>
      <c r="E21" s="531"/>
      <c r="F21" s="243" t="s">
        <v>109</v>
      </c>
      <c r="G21" s="382"/>
      <c r="H21" s="382"/>
      <c r="I21" s="382"/>
      <c r="J21" s="382"/>
      <c r="K21" s="382"/>
      <c r="L21" s="382"/>
      <c r="M21" s="382"/>
      <c r="N21" s="382"/>
      <c r="O21" s="382"/>
      <c r="P21" s="382"/>
      <c r="Q21" s="382"/>
      <c r="R21" s="382"/>
      <c r="S21" s="383"/>
      <c r="T21" s="383"/>
      <c r="U21" s="383"/>
      <c r="V21" s="383"/>
      <c r="W21" s="383"/>
      <c r="X21" s="370">
        <f t="shared" si="3"/>
        <v>0</v>
      </c>
      <c r="Y21" s="371">
        <f>Y20*1.5</f>
        <v>0</v>
      </c>
      <c r="Z21" s="372">
        <f t="shared" ref="Z21:Z22" si="15">SUM(X21)*Y21</f>
        <v>0</v>
      </c>
      <c r="AA21" s="373">
        <f>Z21*'5. BENEFITS CALC'!$F$28</f>
        <v>0</v>
      </c>
      <c r="AB21" s="372">
        <f t="shared" si="14"/>
        <v>0</v>
      </c>
      <c r="AD21" s="770"/>
      <c r="AE21" s="771"/>
      <c r="AF21" s="771"/>
      <c r="AG21" s="771"/>
      <c r="AH21" s="771"/>
      <c r="AI21" s="771"/>
      <c r="AJ21" s="772"/>
    </row>
    <row r="22" spans="1:36" s="42" customFormat="1" ht="21.75" customHeight="1">
      <c r="A22" s="605"/>
      <c r="B22" s="241"/>
      <c r="C22" s="242"/>
      <c r="D22" s="927"/>
      <c r="E22" s="928"/>
      <c r="F22" s="590" t="s">
        <v>110</v>
      </c>
      <c r="G22" s="591"/>
      <c r="H22" s="591"/>
      <c r="I22" s="591"/>
      <c r="J22" s="591"/>
      <c r="K22" s="591"/>
      <c r="L22" s="591"/>
      <c r="M22" s="591"/>
      <c r="N22" s="591"/>
      <c r="O22" s="591"/>
      <c r="P22" s="591"/>
      <c r="Q22" s="591"/>
      <c r="R22" s="591"/>
      <c r="S22" s="592"/>
      <c r="T22" s="592"/>
      <c r="U22" s="592"/>
      <c r="V22" s="592"/>
      <c r="W22" s="592"/>
      <c r="X22" s="571">
        <f t="shared" si="3"/>
        <v>0</v>
      </c>
      <c r="Y22" s="576"/>
      <c r="Z22" s="572">
        <f t="shared" si="15"/>
        <v>0</v>
      </c>
      <c r="AA22" s="573">
        <f>Z22*'5. BENEFITS CALC'!$G$28</f>
        <v>0</v>
      </c>
      <c r="AB22" s="572">
        <f t="shared" si="14"/>
        <v>0</v>
      </c>
      <c r="AD22" s="692"/>
      <c r="AE22" s="692"/>
      <c r="AF22" s="692"/>
      <c r="AG22" s="692"/>
      <c r="AH22" s="692"/>
      <c r="AI22" s="692"/>
      <c r="AJ22" s="692"/>
    </row>
    <row r="23" spans="1:36" s="42" customFormat="1" ht="21.75" customHeight="1">
      <c r="A23" s="244"/>
      <c r="B23" s="245"/>
      <c r="C23" s="246"/>
      <c r="D23" s="984"/>
      <c r="E23" s="985"/>
      <c r="F23" s="307" t="s">
        <v>110</v>
      </c>
      <c r="G23" s="384"/>
      <c r="H23" s="384"/>
      <c r="I23" s="384"/>
      <c r="J23" s="384"/>
      <c r="K23" s="384"/>
      <c r="L23" s="384"/>
      <c r="M23" s="384"/>
      <c r="N23" s="384"/>
      <c r="O23" s="384"/>
      <c r="P23" s="384"/>
      <c r="Q23" s="384"/>
      <c r="R23" s="384"/>
      <c r="S23" s="385"/>
      <c r="T23" s="385"/>
      <c r="U23" s="385"/>
      <c r="V23" s="385"/>
      <c r="W23" s="385"/>
      <c r="X23" s="376">
        <f t="shared" si="3"/>
        <v>0</v>
      </c>
      <c r="Y23" s="377"/>
      <c r="Z23" s="378">
        <f t="shared" ref="Z23:Z24" si="16">SUM(X23)*Y23</f>
        <v>0</v>
      </c>
      <c r="AA23" s="379">
        <f>Z23*'5. BENEFITS CALC'!$G$28</f>
        <v>0</v>
      </c>
      <c r="AB23" s="378">
        <f t="shared" ref="AB23" si="17">SUM(Z23:AA23)</f>
        <v>0</v>
      </c>
    </row>
    <row r="24" spans="1:36" s="42" customFormat="1" ht="21.75" customHeight="1">
      <c r="A24" s="216" t="s">
        <v>50</v>
      </c>
      <c r="B24" s="217"/>
      <c r="C24" s="217"/>
      <c r="D24" s="218"/>
      <c r="E24" s="219"/>
      <c r="F24" s="220" t="s">
        <v>107</v>
      </c>
      <c r="G24" s="386"/>
      <c r="H24" s="386"/>
      <c r="I24" s="387"/>
      <c r="J24" s="387"/>
      <c r="K24" s="386"/>
      <c r="L24" s="386"/>
      <c r="M24" s="386"/>
      <c r="N24" s="386"/>
      <c r="O24" s="386"/>
      <c r="P24" s="386"/>
      <c r="Q24" s="386"/>
      <c r="R24" s="386"/>
      <c r="S24" s="388"/>
      <c r="T24" s="388"/>
      <c r="U24" s="388"/>
      <c r="V24" s="388"/>
      <c r="W24" s="388"/>
      <c r="X24" s="364">
        <f t="shared" ref="X24:X51" si="18">SUM(G24:W24)</f>
        <v>0</v>
      </c>
      <c r="Y24" s="365"/>
      <c r="Z24" s="366">
        <f t="shared" si="16"/>
        <v>0</v>
      </c>
      <c r="AA24" s="367">
        <f>Z24*'5. BENEFITS CALC'!$E$28</f>
        <v>0</v>
      </c>
      <c r="AB24" s="366">
        <f t="shared" ref="AB24:AB26" si="19">SUM(Z24:AA24)</f>
        <v>0</v>
      </c>
    </row>
    <row r="25" spans="1:36" s="42" customFormat="1" ht="21.75" customHeight="1">
      <c r="A25" s="232" t="s">
        <v>108</v>
      </c>
      <c r="B25" s="233"/>
      <c r="C25" s="234"/>
      <c r="D25" s="532"/>
      <c r="E25" s="533"/>
      <c r="F25" s="235" t="s">
        <v>109</v>
      </c>
      <c r="G25" s="368"/>
      <c r="H25" s="368"/>
      <c r="I25" s="368"/>
      <c r="J25" s="368"/>
      <c r="K25" s="368"/>
      <c r="L25" s="368"/>
      <c r="M25" s="368"/>
      <c r="N25" s="368"/>
      <c r="O25" s="368"/>
      <c r="P25" s="368"/>
      <c r="Q25" s="368"/>
      <c r="R25" s="368"/>
      <c r="S25" s="369"/>
      <c r="T25" s="369"/>
      <c r="U25" s="369"/>
      <c r="V25" s="369"/>
      <c r="W25" s="369"/>
      <c r="X25" s="370">
        <f t="shared" si="18"/>
        <v>0</v>
      </c>
      <c r="Y25" s="371">
        <f>Y24*1.5</f>
        <v>0</v>
      </c>
      <c r="Z25" s="372">
        <f t="shared" ref="Z25:Z26" si="20">SUM(X25)*Y25</f>
        <v>0</v>
      </c>
      <c r="AA25" s="373">
        <f>Z25*'5. BENEFITS CALC'!$F$28</f>
        <v>0</v>
      </c>
      <c r="AB25" s="372">
        <f t="shared" si="19"/>
        <v>0</v>
      </c>
    </row>
    <row r="26" spans="1:36" s="42" customFormat="1" ht="21.75" customHeight="1">
      <c r="A26" s="580"/>
      <c r="B26" s="568"/>
      <c r="C26" s="568"/>
      <c r="D26" s="929"/>
      <c r="E26" s="930"/>
      <c r="F26" s="575" t="s">
        <v>110</v>
      </c>
      <c r="G26" s="569"/>
      <c r="H26" s="569"/>
      <c r="I26" s="569"/>
      <c r="J26" s="569"/>
      <c r="K26" s="569"/>
      <c r="L26" s="569"/>
      <c r="M26" s="569"/>
      <c r="N26" s="569"/>
      <c r="O26" s="569"/>
      <c r="P26" s="569"/>
      <c r="Q26" s="569"/>
      <c r="R26" s="569"/>
      <c r="S26" s="570"/>
      <c r="T26" s="570"/>
      <c r="U26" s="570"/>
      <c r="V26" s="570"/>
      <c r="W26" s="570"/>
      <c r="X26" s="571">
        <f t="shared" si="18"/>
        <v>0</v>
      </c>
      <c r="Y26" s="576"/>
      <c r="Z26" s="572">
        <f t="shared" si="20"/>
        <v>0</v>
      </c>
      <c r="AA26" s="573">
        <f>Z26*'5. BENEFITS CALC'!$G$28</f>
        <v>0</v>
      </c>
      <c r="AB26" s="572">
        <f t="shared" si="19"/>
        <v>0</v>
      </c>
    </row>
    <row r="27" spans="1:36" s="42" customFormat="1" ht="21.75" customHeight="1">
      <c r="A27" s="141"/>
      <c r="B27" s="142"/>
      <c r="C27" s="143"/>
      <c r="D27" s="977"/>
      <c r="E27" s="978"/>
      <c r="F27" s="306" t="s">
        <v>110</v>
      </c>
      <c r="G27" s="374"/>
      <c r="H27" s="374"/>
      <c r="I27" s="374"/>
      <c r="J27" s="374"/>
      <c r="K27" s="374"/>
      <c r="L27" s="374"/>
      <c r="M27" s="374"/>
      <c r="N27" s="374"/>
      <c r="O27" s="374"/>
      <c r="P27" s="374"/>
      <c r="Q27" s="374"/>
      <c r="R27" s="374"/>
      <c r="S27" s="375"/>
      <c r="T27" s="375"/>
      <c r="U27" s="375"/>
      <c r="V27" s="375"/>
      <c r="W27" s="375"/>
      <c r="X27" s="376">
        <f t="shared" si="18"/>
        <v>0</v>
      </c>
      <c r="Y27" s="377"/>
      <c r="Z27" s="378">
        <f t="shared" ref="Z27:Z28" si="21">SUM(X27)*Y27</f>
        <v>0</v>
      </c>
      <c r="AA27" s="379">
        <f>Z27*'5. BENEFITS CALC'!$G$28</f>
        <v>0</v>
      </c>
      <c r="AB27" s="378">
        <f t="shared" ref="AB27" si="22">SUM(Z27:AA27)</f>
        <v>0</v>
      </c>
    </row>
    <row r="28" spans="1:36" s="42" customFormat="1" ht="21.75" customHeight="1">
      <c r="A28" s="236" t="s">
        <v>50</v>
      </c>
      <c r="B28" s="237"/>
      <c r="C28" s="237"/>
      <c r="D28" s="238"/>
      <c r="E28" s="219"/>
      <c r="F28" s="239" t="s">
        <v>107</v>
      </c>
      <c r="G28" s="380"/>
      <c r="H28" s="380"/>
      <c r="I28" s="380"/>
      <c r="J28" s="380"/>
      <c r="K28" s="380"/>
      <c r="L28" s="380"/>
      <c r="M28" s="380"/>
      <c r="N28" s="380"/>
      <c r="O28" s="380"/>
      <c r="P28" s="380"/>
      <c r="Q28" s="380"/>
      <c r="R28" s="380"/>
      <c r="S28" s="381"/>
      <c r="T28" s="381"/>
      <c r="U28" s="381"/>
      <c r="V28" s="381"/>
      <c r="W28" s="381"/>
      <c r="X28" s="364">
        <f t="shared" si="18"/>
        <v>0</v>
      </c>
      <c r="Y28" s="365"/>
      <c r="Z28" s="366">
        <f t="shared" si="21"/>
        <v>0</v>
      </c>
      <c r="AA28" s="367">
        <f>Z28*'5. BENEFITS CALC'!$E$28</f>
        <v>0</v>
      </c>
      <c r="AB28" s="366">
        <f t="shared" ref="AB28:AB30" si="23">SUM(Z28:AA28)</f>
        <v>0</v>
      </c>
    </row>
    <row r="29" spans="1:36" s="42" customFormat="1" ht="21.75" customHeight="1">
      <c r="A29" s="240" t="s">
        <v>108</v>
      </c>
      <c r="B29" s="241"/>
      <c r="C29" s="242"/>
      <c r="D29" s="530"/>
      <c r="E29" s="531"/>
      <c r="F29" s="243" t="s">
        <v>109</v>
      </c>
      <c r="G29" s="382"/>
      <c r="H29" s="382"/>
      <c r="I29" s="382"/>
      <c r="J29" s="382"/>
      <c r="K29" s="382"/>
      <c r="L29" s="382"/>
      <c r="M29" s="382"/>
      <c r="N29" s="382"/>
      <c r="O29" s="382"/>
      <c r="P29" s="382"/>
      <c r="Q29" s="382"/>
      <c r="R29" s="382"/>
      <c r="S29" s="383"/>
      <c r="T29" s="383"/>
      <c r="U29" s="383"/>
      <c r="V29" s="383"/>
      <c r="W29" s="383"/>
      <c r="X29" s="370">
        <f t="shared" si="18"/>
        <v>0</v>
      </c>
      <c r="Y29" s="371">
        <f>Y28*1.5</f>
        <v>0</v>
      </c>
      <c r="Z29" s="372">
        <f t="shared" ref="Z29:Z30" si="24">SUM(X29)*Y29</f>
        <v>0</v>
      </c>
      <c r="AA29" s="373">
        <f>Z29*'5. BENEFITS CALC'!$F$28</f>
        <v>0</v>
      </c>
      <c r="AB29" s="372">
        <f t="shared" si="23"/>
        <v>0</v>
      </c>
    </row>
    <row r="30" spans="1:36" s="42" customFormat="1" ht="21.75" customHeight="1">
      <c r="A30" s="605"/>
      <c r="B30" s="241"/>
      <c r="C30" s="242"/>
      <c r="D30" s="927"/>
      <c r="E30" s="928"/>
      <c r="F30" s="590" t="s">
        <v>110</v>
      </c>
      <c r="G30" s="591"/>
      <c r="H30" s="591"/>
      <c r="I30" s="591"/>
      <c r="J30" s="591"/>
      <c r="K30" s="591"/>
      <c r="L30" s="591"/>
      <c r="M30" s="591"/>
      <c r="N30" s="591"/>
      <c r="O30" s="591"/>
      <c r="P30" s="591"/>
      <c r="Q30" s="591"/>
      <c r="R30" s="591"/>
      <c r="S30" s="592"/>
      <c r="T30" s="592"/>
      <c r="U30" s="592"/>
      <c r="V30" s="592"/>
      <c r="W30" s="592"/>
      <c r="X30" s="571">
        <f t="shared" si="18"/>
        <v>0</v>
      </c>
      <c r="Y30" s="576"/>
      <c r="Z30" s="572">
        <f t="shared" si="24"/>
        <v>0</v>
      </c>
      <c r="AA30" s="573">
        <f>Z30*'5. BENEFITS CALC'!$G$28</f>
        <v>0</v>
      </c>
      <c r="AB30" s="572">
        <f t="shared" si="23"/>
        <v>0</v>
      </c>
    </row>
    <row r="31" spans="1:36" s="42" customFormat="1" ht="21.75" customHeight="1">
      <c r="A31" s="244"/>
      <c r="B31" s="245"/>
      <c r="C31" s="246"/>
      <c r="D31" s="984"/>
      <c r="E31" s="985"/>
      <c r="F31" s="307" t="s">
        <v>110</v>
      </c>
      <c r="G31" s="384"/>
      <c r="H31" s="384"/>
      <c r="I31" s="384"/>
      <c r="J31" s="384"/>
      <c r="K31" s="384"/>
      <c r="L31" s="384"/>
      <c r="M31" s="384"/>
      <c r="N31" s="384"/>
      <c r="O31" s="384"/>
      <c r="P31" s="384"/>
      <c r="Q31" s="384"/>
      <c r="R31" s="384"/>
      <c r="S31" s="385"/>
      <c r="T31" s="385"/>
      <c r="U31" s="385"/>
      <c r="V31" s="385"/>
      <c r="W31" s="385"/>
      <c r="X31" s="376">
        <f t="shared" si="18"/>
        <v>0</v>
      </c>
      <c r="Y31" s="377"/>
      <c r="Z31" s="378">
        <f t="shared" ref="Z31" si="25">SUM(X31)*Y31</f>
        <v>0</v>
      </c>
      <c r="AA31" s="379">
        <f>Z31*'5. BENEFITS CALC'!$G$28</f>
        <v>0</v>
      </c>
      <c r="AB31" s="378">
        <f t="shared" ref="AB31" si="26">SUM(Z31:AA31)</f>
        <v>0</v>
      </c>
    </row>
    <row r="32" spans="1:36" s="42" customFormat="1" ht="21.75" customHeight="1">
      <c r="A32" s="216" t="s">
        <v>50</v>
      </c>
      <c r="B32" s="217"/>
      <c r="C32" s="217"/>
      <c r="D32" s="218"/>
      <c r="E32" s="219"/>
      <c r="F32" s="220" t="s">
        <v>107</v>
      </c>
      <c r="G32" s="386"/>
      <c r="H32" s="386"/>
      <c r="I32" s="387"/>
      <c r="J32" s="387"/>
      <c r="K32" s="386"/>
      <c r="L32" s="386"/>
      <c r="M32" s="386"/>
      <c r="N32" s="386"/>
      <c r="O32" s="386"/>
      <c r="P32" s="386"/>
      <c r="Q32" s="386"/>
      <c r="R32" s="386"/>
      <c r="S32" s="388"/>
      <c r="T32" s="388"/>
      <c r="U32" s="388"/>
      <c r="V32" s="388"/>
      <c r="W32" s="388"/>
      <c r="X32" s="364">
        <f t="shared" si="18"/>
        <v>0</v>
      </c>
      <c r="Y32" s="365"/>
      <c r="Z32" s="366">
        <f>SUM(X32)*Y32</f>
        <v>0</v>
      </c>
      <c r="AA32" s="367">
        <f>Z32*'5. BENEFITS CALC'!$E$28</f>
        <v>0</v>
      </c>
      <c r="AB32" s="366">
        <f t="shared" ref="AB32:AB34" si="27">SUM(Z32:AA32)</f>
        <v>0</v>
      </c>
    </row>
    <row r="33" spans="1:28" s="42" customFormat="1" ht="21.75" customHeight="1">
      <c r="A33" s="232" t="s">
        <v>108</v>
      </c>
      <c r="B33" s="233"/>
      <c r="C33" s="234"/>
      <c r="D33" s="532"/>
      <c r="E33" s="533"/>
      <c r="F33" s="235" t="s">
        <v>109</v>
      </c>
      <c r="G33" s="368"/>
      <c r="H33" s="368"/>
      <c r="I33" s="368"/>
      <c r="J33" s="368"/>
      <c r="K33" s="368"/>
      <c r="L33" s="368"/>
      <c r="M33" s="368"/>
      <c r="N33" s="368"/>
      <c r="O33" s="368"/>
      <c r="P33" s="368"/>
      <c r="Q33" s="368"/>
      <c r="R33" s="368"/>
      <c r="S33" s="369"/>
      <c r="T33" s="369"/>
      <c r="U33" s="369"/>
      <c r="V33" s="369"/>
      <c r="W33" s="369"/>
      <c r="X33" s="370">
        <f t="shared" si="18"/>
        <v>0</v>
      </c>
      <c r="Y33" s="371">
        <f>Y32*1.5</f>
        <v>0</v>
      </c>
      <c r="Z33" s="372">
        <f t="shared" ref="Z33:Z34" si="28">SUM(X33)*Y33</f>
        <v>0</v>
      </c>
      <c r="AA33" s="373">
        <f>Z33*'5. BENEFITS CALC'!$F$28</f>
        <v>0</v>
      </c>
      <c r="AB33" s="372">
        <f t="shared" si="27"/>
        <v>0</v>
      </c>
    </row>
    <row r="34" spans="1:28" s="42" customFormat="1" ht="21.75" customHeight="1">
      <c r="A34" s="580"/>
      <c r="B34" s="568"/>
      <c r="C34" s="568"/>
      <c r="D34" s="929"/>
      <c r="E34" s="930"/>
      <c r="F34" s="575" t="s">
        <v>110</v>
      </c>
      <c r="G34" s="569"/>
      <c r="H34" s="569"/>
      <c r="I34" s="569"/>
      <c r="J34" s="569"/>
      <c r="K34" s="569"/>
      <c r="L34" s="569"/>
      <c r="M34" s="569"/>
      <c r="N34" s="569"/>
      <c r="O34" s="569"/>
      <c r="P34" s="569"/>
      <c r="Q34" s="569"/>
      <c r="R34" s="569"/>
      <c r="S34" s="570"/>
      <c r="T34" s="570"/>
      <c r="U34" s="570"/>
      <c r="V34" s="570"/>
      <c r="W34" s="570"/>
      <c r="X34" s="571">
        <f t="shared" si="18"/>
        <v>0</v>
      </c>
      <c r="Y34" s="576"/>
      <c r="Z34" s="572">
        <f t="shared" si="28"/>
        <v>0</v>
      </c>
      <c r="AA34" s="573">
        <f>Z34*'5. BENEFITS CALC'!$G$28</f>
        <v>0</v>
      </c>
      <c r="AB34" s="572">
        <f t="shared" si="27"/>
        <v>0</v>
      </c>
    </row>
    <row r="35" spans="1:28" s="42" customFormat="1" ht="21.75" customHeight="1">
      <c r="A35" s="141"/>
      <c r="B35" s="142"/>
      <c r="C35" s="143"/>
      <c r="D35" s="977"/>
      <c r="E35" s="978"/>
      <c r="F35" s="306" t="s">
        <v>110</v>
      </c>
      <c r="G35" s="374"/>
      <c r="H35" s="374"/>
      <c r="I35" s="374"/>
      <c r="J35" s="374"/>
      <c r="K35" s="374"/>
      <c r="L35" s="374"/>
      <c r="M35" s="374"/>
      <c r="N35" s="374"/>
      <c r="O35" s="374"/>
      <c r="P35" s="374"/>
      <c r="Q35" s="374"/>
      <c r="R35" s="374"/>
      <c r="S35" s="375"/>
      <c r="T35" s="375"/>
      <c r="U35" s="375"/>
      <c r="V35" s="375"/>
      <c r="W35" s="375"/>
      <c r="X35" s="376">
        <f t="shared" si="18"/>
        <v>0</v>
      </c>
      <c r="Y35" s="377"/>
      <c r="Z35" s="378">
        <f t="shared" ref="Z35" si="29">SUM(X35)*Y35</f>
        <v>0</v>
      </c>
      <c r="AA35" s="379">
        <f>Z35*'5. BENEFITS CALC'!$G$28</f>
        <v>0</v>
      </c>
      <c r="AB35" s="378">
        <f t="shared" ref="AB35" si="30">SUM(Z35:AA35)</f>
        <v>0</v>
      </c>
    </row>
    <row r="36" spans="1:28" s="42" customFormat="1" ht="21.75" customHeight="1">
      <c r="A36" s="236" t="s">
        <v>50</v>
      </c>
      <c r="B36" s="237"/>
      <c r="C36" s="237"/>
      <c r="D36" s="238"/>
      <c r="E36" s="219"/>
      <c r="F36" s="304" t="s">
        <v>107</v>
      </c>
      <c r="G36" s="389"/>
      <c r="H36" s="389"/>
      <c r="I36" s="389"/>
      <c r="J36" s="389"/>
      <c r="K36" s="389"/>
      <c r="L36" s="389"/>
      <c r="M36" s="389"/>
      <c r="N36" s="389"/>
      <c r="O36" s="389"/>
      <c r="P36" s="389"/>
      <c r="Q36" s="389"/>
      <c r="R36" s="389"/>
      <c r="S36" s="390"/>
      <c r="T36" s="390"/>
      <c r="U36" s="390"/>
      <c r="V36" s="390"/>
      <c r="W36" s="390"/>
      <c r="X36" s="364">
        <f t="shared" si="18"/>
        <v>0</v>
      </c>
      <c r="Y36" s="365"/>
      <c r="Z36" s="366">
        <f>SUM(X36)*Y36</f>
        <v>0</v>
      </c>
      <c r="AA36" s="367">
        <f>Z36*'5. BENEFITS CALC'!$E$28</f>
        <v>0</v>
      </c>
      <c r="AB36" s="366">
        <f t="shared" ref="AB36:AB38" si="31">SUM(Z36:AA36)</f>
        <v>0</v>
      </c>
    </row>
    <row r="37" spans="1:28" s="42" customFormat="1" ht="21.75" customHeight="1">
      <c r="A37" s="240" t="s">
        <v>108</v>
      </c>
      <c r="B37" s="241"/>
      <c r="C37" s="242"/>
      <c r="D37" s="530"/>
      <c r="E37" s="531"/>
      <c r="F37" s="305" t="s">
        <v>109</v>
      </c>
      <c r="G37" s="391"/>
      <c r="H37" s="391"/>
      <c r="I37" s="391"/>
      <c r="J37" s="391"/>
      <c r="K37" s="391"/>
      <c r="L37" s="391"/>
      <c r="M37" s="391"/>
      <c r="N37" s="391"/>
      <c r="O37" s="391"/>
      <c r="P37" s="391"/>
      <c r="Q37" s="391"/>
      <c r="R37" s="391"/>
      <c r="S37" s="392"/>
      <c r="T37" s="392"/>
      <c r="U37" s="392"/>
      <c r="V37" s="392"/>
      <c r="W37" s="392"/>
      <c r="X37" s="370">
        <f t="shared" si="18"/>
        <v>0</v>
      </c>
      <c r="Y37" s="371">
        <f>Y36*1.5</f>
        <v>0</v>
      </c>
      <c r="Z37" s="372">
        <f t="shared" ref="Z37:Z38" si="32">SUM(X37)*Y37</f>
        <v>0</v>
      </c>
      <c r="AA37" s="373">
        <f>Z37*'5. BENEFITS CALC'!$F$28</f>
        <v>0</v>
      </c>
      <c r="AB37" s="372">
        <f t="shared" si="31"/>
        <v>0</v>
      </c>
    </row>
    <row r="38" spans="1:28" s="42" customFormat="1" ht="21.75" customHeight="1">
      <c r="A38" s="605"/>
      <c r="B38" s="241"/>
      <c r="C38" s="242"/>
      <c r="D38" s="927"/>
      <c r="E38" s="928"/>
      <c r="F38" s="590" t="s">
        <v>110</v>
      </c>
      <c r="G38" s="591"/>
      <c r="H38" s="591"/>
      <c r="I38" s="591"/>
      <c r="J38" s="591"/>
      <c r="K38" s="591"/>
      <c r="L38" s="591"/>
      <c r="M38" s="591"/>
      <c r="N38" s="591"/>
      <c r="O38" s="591"/>
      <c r="P38" s="591"/>
      <c r="Q38" s="591"/>
      <c r="R38" s="591"/>
      <c r="S38" s="592"/>
      <c r="T38" s="592"/>
      <c r="U38" s="592"/>
      <c r="V38" s="592"/>
      <c r="W38" s="592"/>
      <c r="X38" s="571">
        <f t="shared" si="18"/>
        <v>0</v>
      </c>
      <c r="Y38" s="576"/>
      <c r="Z38" s="572">
        <f t="shared" si="32"/>
        <v>0</v>
      </c>
      <c r="AA38" s="573">
        <f>Z38*'5. BENEFITS CALC'!$G$28</f>
        <v>0</v>
      </c>
      <c r="AB38" s="572">
        <f t="shared" si="31"/>
        <v>0</v>
      </c>
    </row>
    <row r="39" spans="1:28" s="42" customFormat="1" ht="21.75" customHeight="1">
      <c r="A39" s="244"/>
      <c r="B39" s="245"/>
      <c r="C39" s="246"/>
      <c r="D39" s="984"/>
      <c r="E39" s="985"/>
      <c r="F39" s="308" t="s">
        <v>110</v>
      </c>
      <c r="G39" s="393"/>
      <c r="H39" s="393"/>
      <c r="I39" s="393"/>
      <c r="J39" s="393"/>
      <c r="K39" s="393"/>
      <c r="L39" s="393"/>
      <c r="M39" s="393"/>
      <c r="N39" s="393"/>
      <c r="O39" s="393"/>
      <c r="P39" s="393"/>
      <c r="Q39" s="393"/>
      <c r="R39" s="393"/>
      <c r="S39" s="394"/>
      <c r="T39" s="394"/>
      <c r="U39" s="394"/>
      <c r="V39" s="394"/>
      <c r="W39" s="394"/>
      <c r="X39" s="376">
        <f t="shared" si="18"/>
        <v>0</v>
      </c>
      <c r="Y39" s="377"/>
      <c r="Z39" s="378">
        <f t="shared" ref="Z39:Z40" si="33">SUM(X39)*Y39</f>
        <v>0</v>
      </c>
      <c r="AA39" s="379">
        <f>Z39*'5. BENEFITS CALC'!$G$28</f>
        <v>0</v>
      </c>
      <c r="AB39" s="378">
        <f t="shared" ref="AB39" si="34">SUM(Z39:AA39)</f>
        <v>0</v>
      </c>
    </row>
    <row r="40" spans="1:28" s="42" customFormat="1" ht="21.75" customHeight="1">
      <c r="A40" s="216" t="s">
        <v>50</v>
      </c>
      <c r="B40" s="217"/>
      <c r="C40" s="217"/>
      <c r="D40" s="218"/>
      <c r="E40" s="219"/>
      <c r="F40" s="220" t="s">
        <v>107</v>
      </c>
      <c r="G40" s="395"/>
      <c r="H40" s="395"/>
      <c r="I40" s="395"/>
      <c r="J40" s="395"/>
      <c r="K40" s="395"/>
      <c r="L40" s="395"/>
      <c r="M40" s="395"/>
      <c r="N40" s="395"/>
      <c r="O40" s="395"/>
      <c r="P40" s="395"/>
      <c r="Q40" s="395"/>
      <c r="R40" s="395"/>
      <c r="S40" s="396"/>
      <c r="T40" s="396"/>
      <c r="U40" s="396"/>
      <c r="V40" s="396"/>
      <c r="W40" s="396"/>
      <c r="X40" s="364">
        <f t="shared" si="18"/>
        <v>0</v>
      </c>
      <c r="Y40" s="365"/>
      <c r="Z40" s="366">
        <f t="shared" si="33"/>
        <v>0</v>
      </c>
      <c r="AA40" s="367">
        <f>Z40*'5. BENEFITS CALC'!$E$28</f>
        <v>0</v>
      </c>
      <c r="AB40" s="366">
        <f t="shared" ref="AB40:AB42" si="35">SUM(Z40:AA40)</f>
        <v>0</v>
      </c>
    </row>
    <row r="41" spans="1:28" s="42" customFormat="1" ht="21.75" customHeight="1">
      <c r="A41" s="232" t="s">
        <v>108</v>
      </c>
      <c r="B41" s="233"/>
      <c r="C41" s="234"/>
      <c r="D41" s="532"/>
      <c r="E41" s="533"/>
      <c r="F41" s="235" t="s">
        <v>109</v>
      </c>
      <c r="G41" s="397"/>
      <c r="H41" s="397"/>
      <c r="I41" s="397"/>
      <c r="J41" s="397"/>
      <c r="K41" s="397"/>
      <c r="L41" s="397"/>
      <c r="M41" s="397"/>
      <c r="N41" s="397"/>
      <c r="O41" s="397"/>
      <c r="P41" s="397"/>
      <c r="Q41" s="397"/>
      <c r="R41" s="397"/>
      <c r="S41" s="398"/>
      <c r="T41" s="398"/>
      <c r="U41" s="398"/>
      <c r="V41" s="398"/>
      <c r="W41" s="398"/>
      <c r="X41" s="370">
        <f t="shared" si="18"/>
        <v>0</v>
      </c>
      <c r="Y41" s="371">
        <f>Y40*1.5</f>
        <v>0</v>
      </c>
      <c r="Z41" s="372">
        <f t="shared" ref="Z41:Z42" si="36">SUM(X41)*Y41</f>
        <v>0</v>
      </c>
      <c r="AA41" s="373">
        <f>Z41*'5. BENEFITS CALC'!$F$28</f>
        <v>0</v>
      </c>
      <c r="AB41" s="372">
        <f t="shared" si="35"/>
        <v>0</v>
      </c>
    </row>
    <row r="42" spans="1:28" s="42" customFormat="1" ht="21.75" customHeight="1">
      <c r="A42" s="580"/>
      <c r="B42" s="568"/>
      <c r="C42" s="568"/>
      <c r="D42" s="929"/>
      <c r="E42" s="930"/>
      <c r="F42" s="575" t="s">
        <v>110</v>
      </c>
      <c r="G42" s="569"/>
      <c r="H42" s="569"/>
      <c r="I42" s="569"/>
      <c r="J42" s="569"/>
      <c r="K42" s="569"/>
      <c r="L42" s="569"/>
      <c r="M42" s="569"/>
      <c r="N42" s="569"/>
      <c r="O42" s="569"/>
      <c r="P42" s="569"/>
      <c r="Q42" s="569"/>
      <c r="R42" s="569"/>
      <c r="S42" s="570"/>
      <c r="T42" s="570"/>
      <c r="U42" s="570"/>
      <c r="V42" s="570"/>
      <c r="W42" s="570"/>
      <c r="X42" s="571">
        <f t="shared" si="18"/>
        <v>0</v>
      </c>
      <c r="Y42" s="576"/>
      <c r="Z42" s="572">
        <f t="shared" si="36"/>
        <v>0</v>
      </c>
      <c r="AA42" s="573">
        <f>Z42*'5. BENEFITS CALC'!$G$28</f>
        <v>0</v>
      </c>
      <c r="AB42" s="572">
        <f t="shared" si="35"/>
        <v>0</v>
      </c>
    </row>
    <row r="43" spans="1:28" s="42" customFormat="1" ht="21.75" customHeight="1">
      <c r="A43" s="141"/>
      <c r="B43" s="142"/>
      <c r="C43" s="143"/>
      <c r="D43" s="977"/>
      <c r="E43" s="978"/>
      <c r="F43" s="306" t="s">
        <v>110</v>
      </c>
      <c r="G43" s="399"/>
      <c r="H43" s="399"/>
      <c r="I43" s="399"/>
      <c r="J43" s="399"/>
      <c r="K43" s="399"/>
      <c r="L43" s="399"/>
      <c r="M43" s="399"/>
      <c r="N43" s="399"/>
      <c r="O43" s="399"/>
      <c r="P43" s="399"/>
      <c r="Q43" s="399"/>
      <c r="R43" s="399"/>
      <c r="S43" s="400"/>
      <c r="T43" s="400"/>
      <c r="U43" s="400"/>
      <c r="V43" s="400"/>
      <c r="W43" s="400"/>
      <c r="X43" s="376">
        <f t="shared" si="18"/>
        <v>0</v>
      </c>
      <c r="Y43" s="377"/>
      <c r="Z43" s="378">
        <f t="shared" ref="Z43:Z44" si="37">SUM(X43)*Y43</f>
        <v>0</v>
      </c>
      <c r="AA43" s="379">
        <f>Z43*'5. BENEFITS CALC'!$G$28</f>
        <v>0</v>
      </c>
      <c r="AB43" s="378">
        <f t="shared" ref="AB43" si="38">SUM(Z43:AA43)</f>
        <v>0</v>
      </c>
    </row>
    <row r="44" spans="1:28" s="42" customFormat="1" ht="21.75" customHeight="1">
      <c r="A44" s="236" t="s">
        <v>50</v>
      </c>
      <c r="B44" s="237"/>
      <c r="C44" s="237"/>
      <c r="D44" s="238"/>
      <c r="E44" s="219"/>
      <c r="F44" s="304" t="s">
        <v>107</v>
      </c>
      <c r="G44" s="389"/>
      <c r="H44" s="389"/>
      <c r="I44" s="389"/>
      <c r="J44" s="389"/>
      <c r="K44" s="389"/>
      <c r="L44" s="389"/>
      <c r="M44" s="389"/>
      <c r="N44" s="389"/>
      <c r="O44" s="389"/>
      <c r="P44" s="389"/>
      <c r="Q44" s="389"/>
      <c r="R44" s="389"/>
      <c r="S44" s="390"/>
      <c r="T44" s="390"/>
      <c r="U44" s="390"/>
      <c r="V44" s="390"/>
      <c r="W44" s="390"/>
      <c r="X44" s="364">
        <f t="shared" si="18"/>
        <v>0</v>
      </c>
      <c r="Y44" s="365"/>
      <c r="Z44" s="366">
        <f t="shared" si="37"/>
        <v>0</v>
      </c>
      <c r="AA44" s="367">
        <f>Z44*'5. BENEFITS CALC'!$E$28</f>
        <v>0</v>
      </c>
      <c r="AB44" s="366">
        <f t="shared" ref="AB44:AB46" si="39">SUM(Z44:AA44)</f>
        <v>0</v>
      </c>
    </row>
    <row r="45" spans="1:28" s="42" customFormat="1" ht="21.75" customHeight="1">
      <c r="A45" s="240" t="s">
        <v>108</v>
      </c>
      <c r="B45" s="241"/>
      <c r="C45" s="242"/>
      <c r="D45" s="530"/>
      <c r="E45" s="531"/>
      <c r="F45" s="305" t="s">
        <v>109</v>
      </c>
      <c r="G45" s="391"/>
      <c r="H45" s="391"/>
      <c r="I45" s="391"/>
      <c r="J45" s="391"/>
      <c r="K45" s="391"/>
      <c r="L45" s="391"/>
      <c r="M45" s="391"/>
      <c r="N45" s="391"/>
      <c r="O45" s="391"/>
      <c r="P45" s="391"/>
      <c r="Q45" s="391"/>
      <c r="R45" s="391"/>
      <c r="S45" s="392"/>
      <c r="T45" s="392"/>
      <c r="U45" s="392"/>
      <c r="V45" s="392"/>
      <c r="W45" s="392"/>
      <c r="X45" s="370">
        <f t="shared" si="18"/>
        <v>0</v>
      </c>
      <c r="Y45" s="371">
        <f>Y44*1.5</f>
        <v>0</v>
      </c>
      <c r="Z45" s="372">
        <f t="shared" ref="Z45:Z46" si="40">SUM(X45)*Y45</f>
        <v>0</v>
      </c>
      <c r="AA45" s="373">
        <f>Z45*'5. BENEFITS CALC'!$F$28</f>
        <v>0</v>
      </c>
      <c r="AB45" s="372">
        <f t="shared" si="39"/>
        <v>0</v>
      </c>
    </row>
    <row r="46" spans="1:28" s="42" customFormat="1" ht="21.75" customHeight="1">
      <c r="A46" s="605"/>
      <c r="B46" s="241"/>
      <c r="C46" s="242"/>
      <c r="D46" s="927"/>
      <c r="E46" s="928"/>
      <c r="F46" s="590" t="s">
        <v>110</v>
      </c>
      <c r="G46" s="591"/>
      <c r="H46" s="591"/>
      <c r="I46" s="591"/>
      <c r="J46" s="591"/>
      <c r="K46" s="591"/>
      <c r="L46" s="591"/>
      <c r="M46" s="591"/>
      <c r="N46" s="591"/>
      <c r="O46" s="591"/>
      <c r="P46" s="591"/>
      <c r="Q46" s="591"/>
      <c r="R46" s="591"/>
      <c r="S46" s="592"/>
      <c r="T46" s="592"/>
      <c r="U46" s="592"/>
      <c r="V46" s="592"/>
      <c r="W46" s="592"/>
      <c r="X46" s="571">
        <f t="shared" si="18"/>
        <v>0</v>
      </c>
      <c r="Y46" s="576"/>
      <c r="Z46" s="572">
        <f t="shared" si="40"/>
        <v>0</v>
      </c>
      <c r="AA46" s="573">
        <f>Z46*'5. BENEFITS CALC'!$G$28</f>
        <v>0</v>
      </c>
      <c r="AB46" s="572">
        <f t="shared" si="39"/>
        <v>0</v>
      </c>
    </row>
    <row r="47" spans="1:28" s="42" customFormat="1" ht="21.75" customHeight="1">
      <c r="A47" s="244"/>
      <c r="B47" s="245"/>
      <c r="C47" s="246"/>
      <c r="D47" s="984"/>
      <c r="E47" s="985"/>
      <c r="F47" s="308" t="s">
        <v>110</v>
      </c>
      <c r="G47" s="393"/>
      <c r="H47" s="393"/>
      <c r="I47" s="393"/>
      <c r="J47" s="393"/>
      <c r="K47" s="393"/>
      <c r="L47" s="393"/>
      <c r="M47" s="393"/>
      <c r="N47" s="393"/>
      <c r="O47" s="393"/>
      <c r="P47" s="393"/>
      <c r="Q47" s="393"/>
      <c r="R47" s="393"/>
      <c r="S47" s="394"/>
      <c r="T47" s="394"/>
      <c r="U47" s="394"/>
      <c r="V47" s="394"/>
      <c r="W47" s="394"/>
      <c r="X47" s="376">
        <f t="shared" si="18"/>
        <v>0</v>
      </c>
      <c r="Y47" s="377"/>
      <c r="Z47" s="378">
        <f t="shared" ref="Z47" si="41">SUM(X47)*Y47</f>
        <v>0</v>
      </c>
      <c r="AA47" s="379">
        <f>Z47*'5. BENEFITS CALC'!$G$28</f>
        <v>0</v>
      </c>
      <c r="AB47" s="378">
        <f t="shared" ref="AB47" si="42">SUM(Z47:AA47)</f>
        <v>0</v>
      </c>
    </row>
    <row r="48" spans="1:28" s="42" customFormat="1" ht="21.75" customHeight="1">
      <c r="A48" s="216" t="s">
        <v>50</v>
      </c>
      <c r="B48" s="217"/>
      <c r="C48" s="217"/>
      <c r="D48" s="218"/>
      <c r="E48" s="219"/>
      <c r="F48" s="220" t="s">
        <v>107</v>
      </c>
      <c r="G48" s="395"/>
      <c r="H48" s="395"/>
      <c r="I48" s="395"/>
      <c r="J48" s="395"/>
      <c r="K48" s="395"/>
      <c r="L48" s="395"/>
      <c r="M48" s="395"/>
      <c r="N48" s="395"/>
      <c r="O48" s="395"/>
      <c r="P48" s="395"/>
      <c r="Q48" s="395"/>
      <c r="R48" s="395"/>
      <c r="S48" s="396"/>
      <c r="T48" s="396"/>
      <c r="U48" s="396"/>
      <c r="V48" s="396"/>
      <c r="W48" s="396"/>
      <c r="X48" s="364">
        <f t="shared" si="18"/>
        <v>0</v>
      </c>
      <c r="Y48" s="365"/>
      <c r="Z48" s="366">
        <f>SUM(X48)*Y48</f>
        <v>0</v>
      </c>
      <c r="AA48" s="367">
        <f>Z48*'5. BENEFITS CALC'!$E$28</f>
        <v>0</v>
      </c>
      <c r="AB48" s="366">
        <f t="shared" ref="AB48:AB50" si="43">SUM(Z48:AA48)</f>
        <v>0</v>
      </c>
    </row>
    <row r="49" spans="1:28" s="42" customFormat="1" ht="21.75" customHeight="1">
      <c r="A49" s="232" t="s">
        <v>108</v>
      </c>
      <c r="B49" s="233"/>
      <c r="C49" s="234"/>
      <c r="D49" s="532"/>
      <c r="E49" s="533"/>
      <c r="F49" s="235" t="s">
        <v>109</v>
      </c>
      <c r="G49" s="397"/>
      <c r="H49" s="397"/>
      <c r="I49" s="397"/>
      <c r="J49" s="397"/>
      <c r="K49" s="397"/>
      <c r="L49" s="397"/>
      <c r="M49" s="397"/>
      <c r="N49" s="397"/>
      <c r="O49" s="397"/>
      <c r="P49" s="397"/>
      <c r="Q49" s="397"/>
      <c r="R49" s="397"/>
      <c r="S49" s="398"/>
      <c r="T49" s="398"/>
      <c r="U49" s="398"/>
      <c r="V49" s="398"/>
      <c r="W49" s="398"/>
      <c r="X49" s="370">
        <f t="shared" si="18"/>
        <v>0</v>
      </c>
      <c r="Y49" s="371">
        <f>Y48*1.5</f>
        <v>0</v>
      </c>
      <c r="Z49" s="372">
        <f t="shared" ref="Z49:Z50" si="44">SUM(X49)*Y49</f>
        <v>0</v>
      </c>
      <c r="AA49" s="373">
        <f>Z49*'5. BENEFITS CALC'!$F$28</f>
        <v>0</v>
      </c>
      <c r="AB49" s="372">
        <f t="shared" si="43"/>
        <v>0</v>
      </c>
    </row>
    <row r="50" spans="1:28" s="42" customFormat="1" ht="21.75" customHeight="1">
      <c r="A50" s="580"/>
      <c r="B50" s="568"/>
      <c r="C50" s="568"/>
      <c r="D50" s="929"/>
      <c r="E50" s="930"/>
      <c r="F50" s="575" t="s">
        <v>110</v>
      </c>
      <c r="G50" s="569"/>
      <c r="H50" s="569"/>
      <c r="I50" s="569"/>
      <c r="J50" s="569"/>
      <c r="K50" s="569"/>
      <c r="L50" s="569"/>
      <c r="M50" s="569"/>
      <c r="N50" s="569"/>
      <c r="O50" s="569"/>
      <c r="P50" s="569"/>
      <c r="Q50" s="569"/>
      <c r="R50" s="569"/>
      <c r="S50" s="570"/>
      <c r="T50" s="570"/>
      <c r="U50" s="570"/>
      <c r="V50" s="570"/>
      <c r="W50" s="570"/>
      <c r="X50" s="571">
        <f t="shared" si="18"/>
        <v>0</v>
      </c>
      <c r="Y50" s="576"/>
      <c r="Z50" s="572">
        <f t="shared" si="44"/>
        <v>0</v>
      </c>
      <c r="AA50" s="573">
        <f>Z50*'5. BENEFITS CALC'!$G$28</f>
        <v>0</v>
      </c>
      <c r="AB50" s="572">
        <f t="shared" si="43"/>
        <v>0</v>
      </c>
    </row>
    <row r="51" spans="1:28" s="42" customFormat="1" ht="21.75" customHeight="1">
      <c r="A51" s="141"/>
      <c r="B51" s="142"/>
      <c r="C51" s="143"/>
      <c r="D51" s="977"/>
      <c r="E51" s="978"/>
      <c r="F51" s="306" t="s">
        <v>110</v>
      </c>
      <c r="G51" s="399"/>
      <c r="H51" s="399"/>
      <c r="I51" s="399"/>
      <c r="J51" s="399"/>
      <c r="K51" s="399"/>
      <c r="L51" s="399"/>
      <c r="M51" s="399"/>
      <c r="N51" s="399"/>
      <c r="O51" s="399"/>
      <c r="P51" s="399"/>
      <c r="Q51" s="399"/>
      <c r="R51" s="399"/>
      <c r="S51" s="400"/>
      <c r="T51" s="400"/>
      <c r="U51" s="400"/>
      <c r="V51" s="400"/>
      <c r="W51" s="400"/>
      <c r="X51" s="376">
        <f t="shared" si="18"/>
        <v>0</v>
      </c>
      <c r="Y51" s="377"/>
      <c r="Z51" s="378">
        <f t="shared" ref="Z51:Z52" si="45">SUM(X51)*Y51</f>
        <v>0</v>
      </c>
      <c r="AA51" s="379">
        <f>Z51*'5. BENEFITS CALC'!$G$28</f>
        <v>0</v>
      </c>
      <c r="AB51" s="378">
        <f t="shared" ref="AB51" si="46">SUM(Z51:AA51)</f>
        <v>0</v>
      </c>
    </row>
    <row r="52" spans="1:28" s="42" customFormat="1" ht="21.75" customHeight="1">
      <c r="A52" s="236" t="s">
        <v>50</v>
      </c>
      <c r="B52" s="237"/>
      <c r="C52" s="237"/>
      <c r="D52" s="238"/>
      <c r="E52" s="219"/>
      <c r="F52" s="304" t="s">
        <v>107</v>
      </c>
      <c r="G52" s="389"/>
      <c r="H52" s="389"/>
      <c r="I52" s="389"/>
      <c r="J52" s="389"/>
      <c r="K52" s="389"/>
      <c r="L52" s="389"/>
      <c r="M52" s="389"/>
      <c r="N52" s="389"/>
      <c r="O52" s="389"/>
      <c r="P52" s="389"/>
      <c r="Q52" s="389"/>
      <c r="R52" s="389"/>
      <c r="S52" s="390"/>
      <c r="T52" s="390"/>
      <c r="U52" s="390"/>
      <c r="V52" s="390"/>
      <c r="W52" s="390"/>
      <c r="X52" s="364">
        <f t="shared" ref="X52:X67" si="47">SUM(G52:W52)</f>
        <v>0</v>
      </c>
      <c r="Y52" s="365"/>
      <c r="Z52" s="366">
        <f t="shared" si="45"/>
        <v>0</v>
      </c>
      <c r="AA52" s="367">
        <f>Z52*'5. BENEFITS CALC'!$E$28</f>
        <v>0</v>
      </c>
      <c r="AB52" s="366">
        <f t="shared" ref="AB52:AB54" si="48">SUM(Z52:AA52)</f>
        <v>0</v>
      </c>
    </row>
    <row r="53" spans="1:28" s="42" customFormat="1" ht="21.75" customHeight="1">
      <c r="A53" s="240" t="s">
        <v>108</v>
      </c>
      <c r="B53" s="241"/>
      <c r="C53" s="242"/>
      <c r="D53" s="530"/>
      <c r="E53" s="531"/>
      <c r="F53" s="305" t="s">
        <v>109</v>
      </c>
      <c r="G53" s="391"/>
      <c r="H53" s="391"/>
      <c r="I53" s="391"/>
      <c r="J53" s="391"/>
      <c r="K53" s="391"/>
      <c r="L53" s="391"/>
      <c r="M53" s="391"/>
      <c r="N53" s="391"/>
      <c r="O53" s="391"/>
      <c r="P53" s="391"/>
      <c r="Q53" s="391"/>
      <c r="R53" s="391"/>
      <c r="S53" s="392"/>
      <c r="T53" s="392"/>
      <c r="U53" s="392"/>
      <c r="V53" s="392"/>
      <c r="W53" s="392"/>
      <c r="X53" s="370">
        <f t="shared" si="47"/>
        <v>0</v>
      </c>
      <c r="Y53" s="371">
        <f>Y52*1.5</f>
        <v>0</v>
      </c>
      <c r="Z53" s="372">
        <f t="shared" ref="Z53:Z54" si="49">SUM(X53)*Y53</f>
        <v>0</v>
      </c>
      <c r="AA53" s="373">
        <f>Z53*'5. BENEFITS CALC'!$F$28</f>
        <v>0</v>
      </c>
      <c r="AB53" s="372">
        <f t="shared" si="48"/>
        <v>0</v>
      </c>
    </row>
    <row r="54" spans="1:28" s="42" customFormat="1" ht="21.75" customHeight="1">
      <c r="A54" s="605"/>
      <c r="B54" s="241"/>
      <c r="C54" s="242"/>
      <c r="D54" s="927"/>
      <c r="E54" s="928"/>
      <c r="F54" s="590" t="s">
        <v>110</v>
      </c>
      <c r="G54" s="591"/>
      <c r="H54" s="591"/>
      <c r="I54" s="591"/>
      <c r="J54" s="591"/>
      <c r="K54" s="591"/>
      <c r="L54" s="591"/>
      <c r="M54" s="591"/>
      <c r="N54" s="591"/>
      <c r="O54" s="591"/>
      <c r="P54" s="591"/>
      <c r="Q54" s="591"/>
      <c r="R54" s="591"/>
      <c r="S54" s="592"/>
      <c r="T54" s="592"/>
      <c r="U54" s="592"/>
      <c r="V54" s="592"/>
      <c r="W54" s="592"/>
      <c r="X54" s="571">
        <f t="shared" si="47"/>
        <v>0</v>
      </c>
      <c r="Y54" s="576"/>
      <c r="Z54" s="572">
        <f t="shared" si="49"/>
        <v>0</v>
      </c>
      <c r="AA54" s="573">
        <f>Z54*'5. BENEFITS CALC'!$G$28</f>
        <v>0</v>
      </c>
      <c r="AB54" s="572">
        <f t="shared" si="48"/>
        <v>0</v>
      </c>
    </row>
    <row r="55" spans="1:28" s="42" customFormat="1" ht="21.75" customHeight="1">
      <c r="A55" s="244"/>
      <c r="B55" s="245"/>
      <c r="C55" s="246"/>
      <c r="D55" s="984"/>
      <c r="E55" s="985"/>
      <c r="F55" s="308" t="s">
        <v>110</v>
      </c>
      <c r="G55" s="393"/>
      <c r="H55" s="393"/>
      <c r="I55" s="393"/>
      <c r="J55" s="393"/>
      <c r="K55" s="393"/>
      <c r="L55" s="393"/>
      <c r="M55" s="393"/>
      <c r="N55" s="393"/>
      <c r="O55" s="393"/>
      <c r="P55" s="393"/>
      <c r="Q55" s="393"/>
      <c r="R55" s="393"/>
      <c r="S55" s="394"/>
      <c r="T55" s="394"/>
      <c r="U55" s="394"/>
      <c r="V55" s="394"/>
      <c r="W55" s="394"/>
      <c r="X55" s="376">
        <f t="shared" si="47"/>
        <v>0</v>
      </c>
      <c r="Y55" s="377"/>
      <c r="Z55" s="378">
        <f t="shared" ref="Z55:Z56" si="50">SUM(X55)*Y55</f>
        <v>0</v>
      </c>
      <c r="AA55" s="379">
        <f>Z55*'5. BENEFITS CALC'!$G$28</f>
        <v>0</v>
      </c>
      <c r="AB55" s="378">
        <f t="shared" ref="AB55" si="51">SUM(Z55:AA55)</f>
        <v>0</v>
      </c>
    </row>
    <row r="56" spans="1:28" s="42" customFormat="1" ht="21.75" customHeight="1">
      <c r="A56" s="216" t="s">
        <v>50</v>
      </c>
      <c r="B56" s="217"/>
      <c r="C56" s="217"/>
      <c r="D56" s="218"/>
      <c r="E56" s="219"/>
      <c r="F56" s="220" t="s">
        <v>107</v>
      </c>
      <c r="G56" s="395"/>
      <c r="H56" s="395"/>
      <c r="I56" s="395"/>
      <c r="J56" s="395"/>
      <c r="K56" s="395"/>
      <c r="L56" s="395"/>
      <c r="M56" s="395"/>
      <c r="N56" s="395"/>
      <c r="O56" s="395"/>
      <c r="P56" s="395"/>
      <c r="Q56" s="395"/>
      <c r="R56" s="395"/>
      <c r="S56" s="396"/>
      <c r="T56" s="396"/>
      <c r="U56" s="396"/>
      <c r="V56" s="396"/>
      <c r="W56" s="396"/>
      <c r="X56" s="364">
        <f t="shared" si="47"/>
        <v>0</v>
      </c>
      <c r="Y56" s="365"/>
      <c r="Z56" s="366">
        <f t="shared" si="50"/>
        <v>0</v>
      </c>
      <c r="AA56" s="367">
        <f>Z56*'5. BENEFITS CALC'!$E$28</f>
        <v>0</v>
      </c>
      <c r="AB56" s="366">
        <f t="shared" ref="AB56:AB58" si="52">SUM(Z56:AA56)</f>
        <v>0</v>
      </c>
    </row>
    <row r="57" spans="1:28" s="42" customFormat="1" ht="21.75" customHeight="1">
      <c r="A57" s="232" t="s">
        <v>108</v>
      </c>
      <c r="B57" s="233"/>
      <c r="C57" s="234"/>
      <c r="D57" s="532"/>
      <c r="E57" s="533"/>
      <c r="F57" s="235" t="s">
        <v>109</v>
      </c>
      <c r="G57" s="397"/>
      <c r="H57" s="397"/>
      <c r="I57" s="397"/>
      <c r="J57" s="397"/>
      <c r="K57" s="397"/>
      <c r="L57" s="397"/>
      <c r="M57" s="397"/>
      <c r="N57" s="397"/>
      <c r="O57" s="397"/>
      <c r="P57" s="397"/>
      <c r="Q57" s="397"/>
      <c r="R57" s="397"/>
      <c r="S57" s="398"/>
      <c r="T57" s="398"/>
      <c r="U57" s="398"/>
      <c r="V57" s="398"/>
      <c r="W57" s="398"/>
      <c r="X57" s="370">
        <f t="shared" si="47"/>
        <v>0</v>
      </c>
      <c r="Y57" s="371">
        <f>Y56*1.5</f>
        <v>0</v>
      </c>
      <c r="Z57" s="372">
        <f t="shared" ref="Z57:Z58" si="53">SUM(X57)*Y57</f>
        <v>0</v>
      </c>
      <c r="AA57" s="373">
        <f>Z57*'5. BENEFITS CALC'!$F$28</f>
        <v>0</v>
      </c>
      <c r="AB57" s="372">
        <f t="shared" si="52"/>
        <v>0</v>
      </c>
    </row>
    <row r="58" spans="1:28" s="42" customFormat="1" ht="21.75" customHeight="1">
      <c r="A58" s="580"/>
      <c r="B58" s="568"/>
      <c r="C58" s="568"/>
      <c r="D58" s="929"/>
      <c r="E58" s="930"/>
      <c r="F58" s="575" t="s">
        <v>110</v>
      </c>
      <c r="G58" s="569"/>
      <c r="H58" s="569"/>
      <c r="I58" s="569"/>
      <c r="J58" s="569"/>
      <c r="K58" s="569"/>
      <c r="L58" s="569"/>
      <c r="M58" s="569"/>
      <c r="N58" s="569"/>
      <c r="O58" s="569"/>
      <c r="P58" s="569"/>
      <c r="Q58" s="569"/>
      <c r="R58" s="569"/>
      <c r="S58" s="570"/>
      <c r="T58" s="570"/>
      <c r="U58" s="570"/>
      <c r="V58" s="570"/>
      <c r="W58" s="570"/>
      <c r="X58" s="571">
        <f t="shared" si="47"/>
        <v>0</v>
      </c>
      <c r="Y58" s="576"/>
      <c r="Z58" s="572">
        <f t="shared" si="53"/>
        <v>0</v>
      </c>
      <c r="AA58" s="573">
        <f>Z58*'5. BENEFITS CALC'!$G$28</f>
        <v>0</v>
      </c>
      <c r="AB58" s="572">
        <f t="shared" si="52"/>
        <v>0</v>
      </c>
    </row>
    <row r="59" spans="1:28" s="42" customFormat="1" ht="21.75" customHeight="1">
      <c r="A59" s="141"/>
      <c r="B59" s="142"/>
      <c r="C59" s="143"/>
      <c r="D59" s="977"/>
      <c r="E59" s="978"/>
      <c r="F59" s="306" t="s">
        <v>110</v>
      </c>
      <c r="G59" s="399"/>
      <c r="H59" s="399"/>
      <c r="I59" s="399"/>
      <c r="J59" s="399"/>
      <c r="K59" s="399"/>
      <c r="L59" s="399"/>
      <c r="M59" s="399"/>
      <c r="N59" s="399"/>
      <c r="O59" s="399"/>
      <c r="P59" s="399"/>
      <c r="Q59" s="399"/>
      <c r="R59" s="399"/>
      <c r="S59" s="400"/>
      <c r="T59" s="400"/>
      <c r="U59" s="400"/>
      <c r="V59" s="400"/>
      <c r="W59" s="400"/>
      <c r="X59" s="376">
        <f t="shared" si="47"/>
        <v>0</v>
      </c>
      <c r="Y59" s="377"/>
      <c r="Z59" s="378">
        <f t="shared" ref="Z59:Z60" si="54">SUM(X59)*Y59</f>
        <v>0</v>
      </c>
      <c r="AA59" s="379">
        <f>Z59*'5. BENEFITS CALC'!$G$28</f>
        <v>0</v>
      </c>
      <c r="AB59" s="378">
        <f t="shared" ref="AB59" si="55">SUM(Z59:AA59)</f>
        <v>0</v>
      </c>
    </row>
    <row r="60" spans="1:28" s="42" customFormat="1" ht="21.5" customHeight="1">
      <c r="A60" s="236" t="s">
        <v>50</v>
      </c>
      <c r="B60" s="237"/>
      <c r="C60" s="237"/>
      <c r="D60" s="238"/>
      <c r="E60" s="219"/>
      <c r="F60" s="304" t="s">
        <v>107</v>
      </c>
      <c r="G60" s="389"/>
      <c r="H60" s="389"/>
      <c r="I60" s="389"/>
      <c r="J60" s="389"/>
      <c r="K60" s="389"/>
      <c r="L60" s="389"/>
      <c r="M60" s="389"/>
      <c r="N60" s="389"/>
      <c r="O60" s="389"/>
      <c r="P60" s="389"/>
      <c r="Q60" s="389"/>
      <c r="R60" s="389"/>
      <c r="S60" s="390"/>
      <c r="T60" s="390"/>
      <c r="U60" s="390"/>
      <c r="V60" s="390"/>
      <c r="W60" s="390"/>
      <c r="X60" s="364">
        <f t="shared" si="47"/>
        <v>0</v>
      </c>
      <c r="Y60" s="365"/>
      <c r="Z60" s="366">
        <f t="shared" si="54"/>
        <v>0</v>
      </c>
      <c r="AA60" s="367">
        <f>Z60*'5. BENEFITS CALC'!$E$28</f>
        <v>0</v>
      </c>
      <c r="AB60" s="366">
        <f t="shared" ref="AB60:AB62" si="56">SUM(Z60:AA60)</f>
        <v>0</v>
      </c>
    </row>
    <row r="61" spans="1:28" s="42" customFormat="1" ht="21.75" customHeight="1">
      <c r="A61" s="240" t="s">
        <v>108</v>
      </c>
      <c r="B61" s="241"/>
      <c r="C61" s="242"/>
      <c r="D61" s="530"/>
      <c r="E61" s="531"/>
      <c r="F61" s="305" t="s">
        <v>109</v>
      </c>
      <c r="G61" s="391"/>
      <c r="H61" s="391"/>
      <c r="I61" s="391"/>
      <c r="J61" s="391"/>
      <c r="K61" s="391"/>
      <c r="L61" s="391"/>
      <c r="M61" s="391"/>
      <c r="N61" s="391"/>
      <c r="O61" s="391"/>
      <c r="P61" s="391"/>
      <c r="Q61" s="391"/>
      <c r="R61" s="391"/>
      <c r="S61" s="392"/>
      <c r="T61" s="392"/>
      <c r="U61" s="392"/>
      <c r="V61" s="392"/>
      <c r="W61" s="392"/>
      <c r="X61" s="370">
        <f t="shared" si="47"/>
        <v>0</v>
      </c>
      <c r="Y61" s="371">
        <f>Y60*1.5</f>
        <v>0</v>
      </c>
      <c r="Z61" s="372">
        <f t="shared" ref="Z61:Z62" si="57">SUM(X61)*Y61</f>
        <v>0</v>
      </c>
      <c r="AA61" s="373">
        <f>Z61*'5. BENEFITS CALC'!$F$28</f>
        <v>0</v>
      </c>
      <c r="AB61" s="372">
        <f t="shared" si="56"/>
        <v>0</v>
      </c>
    </row>
    <row r="62" spans="1:28" s="42" customFormat="1" ht="21.75" customHeight="1">
      <c r="A62" s="605"/>
      <c r="B62" s="241"/>
      <c r="C62" s="242"/>
      <c r="D62" s="927"/>
      <c r="E62" s="928"/>
      <c r="F62" s="590" t="s">
        <v>110</v>
      </c>
      <c r="G62" s="591"/>
      <c r="H62" s="591"/>
      <c r="I62" s="591"/>
      <c r="J62" s="591"/>
      <c r="K62" s="591"/>
      <c r="L62" s="591"/>
      <c r="M62" s="591"/>
      <c r="N62" s="591"/>
      <c r="O62" s="591"/>
      <c r="P62" s="591"/>
      <c r="Q62" s="591"/>
      <c r="R62" s="591"/>
      <c r="S62" s="592"/>
      <c r="T62" s="592"/>
      <c r="U62" s="592"/>
      <c r="V62" s="592"/>
      <c r="W62" s="592"/>
      <c r="X62" s="571">
        <f t="shared" si="47"/>
        <v>0</v>
      </c>
      <c r="Y62" s="576"/>
      <c r="Z62" s="572">
        <f t="shared" si="57"/>
        <v>0</v>
      </c>
      <c r="AA62" s="573">
        <f>Z62*'5. BENEFITS CALC'!$G$28</f>
        <v>0</v>
      </c>
      <c r="AB62" s="572">
        <f t="shared" si="56"/>
        <v>0</v>
      </c>
    </row>
    <row r="63" spans="1:28" s="42" customFormat="1" ht="21.75" customHeight="1">
      <c r="A63" s="244"/>
      <c r="B63" s="245"/>
      <c r="C63" s="246"/>
      <c r="D63" s="984"/>
      <c r="E63" s="985"/>
      <c r="F63" s="308" t="s">
        <v>110</v>
      </c>
      <c r="G63" s="393"/>
      <c r="H63" s="393"/>
      <c r="I63" s="393"/>
      <c r="J63" s="393"/>
      <c r="K63" s="393"/>
      <c r="L63" s="393"/>
      <c r="M63" s="393"/>
      <c r="N63" s="393"/>
      <c r="O63" s="393"/>
      <c r="P63" s="393"/>
      <c r="Q63" s="393"/>
      <c r="R63" s="393"/>
      <c r="S63" s="394"/>
      <c r="T63" s="394"/>
      <c r="U63" s="394"/>
      <c r="V63" s="394"/>
      <c r="W63" s="394"/>
      <c r="X63" s="376">
        <f t="shared" si="47"/>
        <v>0</v>
      </c>
      <c r="Y63" s="377"/>
      <c r="Z63" s="378">
        <f t="shared" ref="Z63" si="58">SUM(X63)*Y63</f>
        <v>0</v>
      </c>
      <c r="AA63" s="379">
        <f>Z63*'5. BENEFITS CALC'!$G$28</f>
        <v>0</v>
      </c>
      <c r="AB63" s="378">
        <f t="shared" ref="AB63" si="59">SUM(Z63:AA63)</f>
        <v>0</v>
      </c>
    </row>
    <row r="64" spans="1:28" s="42" customFormat="1" ht="21.75" customHeight="1">
      <c r="A64" s="216" t="s">
        <v>50</v>
      </c>
      <c r="B64" s="217"/>
      <c r="C64" s="217"/>
      <c r="D64" s="218"/>
      <c r="E64" s="219"/>
      <c r="F64" s="220" t="s">
        <v>107</v>
      </c>
      <c r="G64" s="395"/>
      <c r="H64" s="395"/>
      <c r="I64" s="395"/>
      <c r="J64" s="395"/>
      <c r="K64" s="395"/>
      <c r="L64" s="395"/>
      <c r="M64" s="395"/>
      <c r="N64" s="395"/>
      <c r="O64" s="395"/>
      <c r="P64" s="395"/>
      <c r="Q64" s="395"/>
      <c r="R64" s="395"/>
      <c r="S64" s="396"/>
      <c r="T64" s="396"/>
      <c r="U64" s="396"/>
      <c r="V64" s="396"/>
      <c r="W64" s="396"/>
      <c r="X64" s="364">
        <f t="shared" si="47"/>
        <v>0</v>
      </c>
      <c r="Y64" s="365"/>
      <c r="Z64" s="366">
        <f>SUM(X64)*Y64</f>
        <v>0</v>
      </c>
      <c r="AA64" s="367">
        <f>Z64*'5. BENEFITS CALC'!$E$28</f>
        <v>0</v>
      </c>
      <c r="AB64" s="366">
        <f t="shared" ref="AB64:AB66" si="60">SUM(Z64:AA64)</f>
        <v>0</v>
      </c>
    </row>
    <row r="65" spans="1:29" s="42" customFormat="1" ht="21.75" customHeight="1">
      <c r="A65" s="232" t="s">
        <v>108</v>
      </c>
      <c r="B65" s="233"/>
      <c r="C65" s="234"/>
      <c r="D65" s="532"/>
      <c r="E65" s="533"/>
      <c r="F65" s="235" t="s">
        <v>109</v>
      </c>
      <c r="G65" s="397"/>
      <c r="H65" s="397"/>
      <c r="I65" s="397"/>
      <c r="J65" s="397"/>
      <c r="K65" s="397"/>
      <c r="L65" s="397"/>
      <c r="M65" s="397"/>
      <c r="N65" s="397"/>
      <c r="O65" s="397"/>
      <c r="P65" s="397"/>
      <c r="Q65" s="397"/>
      <c r="R65" s="397"/>
      <c r="S65" s="398"/>
      <c r="T65" s="398"/>
      <c r="U65" s="398"/>
      <c r="V65" s="398"/>
      <c r="W65" s="398"/>
      <c r="X65" s="370">
        <f t="shared" si="47"/>
        <v>0</v>
      </c>
      <c r="Y65" s="371">
        <f>Y64*1.5</f>
        <v>0</v>
      </c>
      <c r="Z65" s="372">
        <f t="shared" ref="Z65:Z66" si="61">SUM(X65)*Y65</f>
        <v>0</v>
      </c>
      <c r="AA65" s="373">
        <f>Z65*'5. BENEFITS CALC'!$F$28</f>
        <v>0</v>
      </c>
      <c r="AB65" s="372">
        <f t="shared" si="60"/>
        <v>0</v>
      </c>
    </row>
    <row r="66" spans="1:29" s="42" customFormat="1" ht="21.75" customHeight="1">
      <c r="A66" s="580"/>
      <c r="B66" s="568"/>
      <c r="C66" s="568"/>
      <c r="D66" s="929"/>
      <c r="E66" s="930"/>
      <c r="F66" s="575" t="s">
        <v>110</v>
      </c>
      <c r="G66" s="569"/>
      <c r="H66" s="569"/>
      <c r="I66" s="569"/>
      <c r="J66" s="569"/>
      <c r="K66" s="569"/>
      <c r="L66" s="569"/>
      <c r="M66" s="569"/>
      <c r="N66" s="569"/>
      <c r="O66" s="569"/>
      <c r="P66" s="569"/>
      <c r="Q66" s="569"/>
      <c r="R66" s="569"/>
      <c r="S66" s="570"/>
      <c r="T66" s="570"/>
      <c r="U66" s="570"/>
      <c r="V66" s="570"/>
      <c r="W66" s="570"/>
      <c r="X66" s="571">
        <f t="shared" si="47"/>
        <v>0</v>
      </c>
      <c r="Y66" s="576"/>
      <c r="Z66" s="572">
        <f t="shared" si="61"/>
        <v>0</v>
      </c>
      <c r="AA66" s="573">
        <f>Z66*'5. BENEFITS CALC'!$G$28</f>
        <v>0</v>
      </c>
      <c r="AB66" s="572">
        <f t="shared" si="60"/>
        <v>0</v>
      </c>
    </row>
    <row r="67" spans="1:29" s="42" customFormat="1" ht="21.75" customHeight="1" thickBot="1">
      <c r="A67" s="141"/>
      <c r="B67" s="142"/>
      <c r="C67" s="143"/>
      <c r="D67" s="977"/>
      <c r="E67" s="978"/>
      <c r="F67" s="306" t="s">
        <v>110</v>
      </c>
      <c r="G67" s="399"/>
      <c r="H67" s="399"/>
      <c r="I67" s="399"/>
      <c r="J67" s="399"/>
      <c r="K67" s="399"/>
      <c r="L67" s="399"/>
      <c r="M67" s="399"/>
      <c r="N67" s="399"/>
      <c r="O67" s="399"/>
      <c r="P67" s="399"/>
      <c r="Q67" s="399"/>
      <c r="R67" s="399"/>
      <c r="S67" s="400"/>
      <c r="T67" s="400"/>
      <c r="U67" s="400"/>
      <c r="V67" s="400"/>
      <c r="W67" s="400"/>
      <c r="X67" s="376">
        <f t="shared" si="47"/>
        <v>0</v>
      </c>
      <c r="Y67" s="377"/>
      <c r="Z67" s="378">
        <f t="shared" ref="Z67:Z71" si="62">SUM(X67)*Y67</f>
        <v>0</v>
      </c>
      <c r="AA67" s="379">
        <f>Z67*'5. BENEFITS CALC'!$G$28</f>
        <v>0</v>
      </c>
      <c r="AB67" s="378">
        <f t="shared" ref="AB67:AB71" si="63">SUM(Z67:AA67)</f>
        <v>0</v>
      </c>
    </row>
    <row r="68" spans="1:29" ht="22" customHeight="1" thickTop="1">
      <c r="A68" s="236" t="s">
        <v>50</v>
      </c>
      <c r="B68" s="237"/>
      <c r="C68" s="237"/>
      <c r="D68" s="238"/>
      <c r="E68" s="219"/>
      <c r="F68" s="304" t="s">
        <v>107</v>
      </c>
      <c r="G68" s="389"/>
      <c r="H68" s="389"/>
      <c r="I68" s="389"/>
      <c r="J68" s="389"/>
      <c r="K68" s="389"/>
      <c r="L68" s="389"/>
      <c r="M68" s="389"/>
      <c r="N68" s="389"/>
      <c r="O68" s="389"/>
      <c r="P68" s="389"/>
      <c r="Q68" s="389"/>
      <c r="R68" s="389"/>
      <c r="S68" s="390"/>
      <c r="T68" s="390"/>
      <c r="U68" s="390"/>
      <c r="V68" s="390"/>
      <c r="W68" s="390"/>
      <c r="X68" s="364">
        <f t="shared" ref="X68:X71" si="64">SUM(G68:W68)</f>
        <v>0</v>
      </c>
      <c r="Y68" s="365"/>
      <c r="Z68" s="366">
        <f t="shared" si="62"/>
        <v>0</v>
      </c>
      <c r="AA68" s="367">
        <f>Z68*'5. BENEFITS CALC'!$E$28</f>
        <v>0</v>
      </c>
      <c r="AB68" s="366">
        <f t="shared" si="63"/>
        <v>0</v>
      </c>
      <c r="AC68" s="48"/>
    </row>
    <row r="69" spans="1:29" ht="22" customHeight="1">
      <c r="A69" s="240" t="s">
        <v>108</v>
      </c>
      <c r="B69" s="241"/>
      <c r="C69" s="242"/>
      <c r="D69" s="530"/>
      <c r="E69" s="531"/>
      <c r="F69" s="305" t="s">
        <v>109</v>
      </c>
      <c r="G69" s="391"/>
      <c r="H69" s="391"/>
      <c r="I69" s="391"/>
      <c r="J69" s="391"/>
      <c r="K69" s="391"/>
      <c r="L69" s="391"/>
      <c r="M69" s="391"/>
      <c r="N69" s="391"/>
      <c r="O69" s="391"/>
      <c r="P69" s="391"/>
      <c r="Q69" s="391"/>
      <c r="R69" s="391"/>
      <c r="S69" s="392"/>
      <c r="T69" s="392"/>
      <c r="U69" s="392"/>
      <c r="V69" s="392"/>
      <c r="W69" s="392"/>
      <c r="X69" s="370">
        <f t="shared" si="64"/>
        <v>0</v>
      </c>
      <c r="Y69" s="371">
        <f>Y68*1.5</f>
        <v>0</v>
      </c>
      <c r="Z69" s="372">
        <f t="shared" si="62"/>
        <v>0</v>
      </c>
      <c r="AA69" s="373">
        <f>Z69*'5. BENEFITS CALC'!$F$28</f>
        <v>0</v>
      </c>
      <c r="AB69" s="372">
        <f t="shared" si="63"/>
        <v>0</v>
      </c>
    </row>
    <row r="70" spans="1:29" ht="22" customHeight="1">
      <c r="A70" s="605"/>
      <c r="B70" s="241"/>
      <c r="C70" s="242"/>
      <c r="D70" s="927"/>
      <c r="E70" s="928"/>
      <c r="F70" s="590" t="s">
        <v>110</v>
      </c>
      <c r="G70" s="591"/>
      <c r="H70" s="591"/>
      <c r="I70" s="591"/>
      <c r="J70" s="591"/>
      <c r="K70" s="591"/>
      <c r="L70" s="591"/>
      <c r="M70" s="591"/>
      <c r="N70" s="591"/>
      <c r="O70" s="591"/>
      <c r="P70" s="591"/>
      <c r="Q70" s="591"/>
      <c r="R70" s="591"/>
      <c r="S70" s="592"/>
      <c r="T70" s="592"/>
      <c r="U70" s="592"/>
      <c r="V70" s="592"/>
      <c r="W70" s="592"/>
      <c r="X70" s="571">
        <f t="shared" si="64"/>
        <v>0</v>
      </c>
      <c r="Y70" s="576"/>
      <c r="Z70" s="572">
        <f t="shared" si="62"/>
        <v>0</v>
      </c>
      <c r="AA70" s="573">
        <f>Z70*'5. BENEFITS CALC'!$G$28</f>
        <v>0</v>
      </c>
      <c r="AB70" s="572">
        <f t="shared" si="63"/>
        <v>0</v>
      </c>
    </row>
    <row r="71" spans="1:29" ht="22" customHeight="1" thickBot="1">
      <c r="A71" s="244"/>
      <c r="B71" s="245"/>
      <c r="C71" s="246"/>
      <c r="D71" s="984"/>
      <c r="E71" s="985"/>
      <c r="F71" s="308" t="s">
        <v>110</v>
      </c>
      <c r="G71" s="393"/>
      <c r="H71" s="393"/>
      <c r="I71" s="393"/>
      <c r="J71" s="393"/>
      <c r="K71" s="393"/>
      <c r="L71" s="393"/>
      <c r="M71" s="393"/>
      <c r="N71" s="393"/>
      <c r="O71" s="393"/>
      <c r="P71" s="393"/>
      <c r="Q71" s="393"/>
      <c r="R71" s="393"/>
      <c r="S71" s="394"/>
      <c r="T71" s="394"/>
      <c r="U71" s="394"/>
      <c r="V71" s="394"/>
      <c r="W71" s="394"/>
      <c r="X71" s="376">
        <f t="shared" si="64"/>
        <v>0</v>
      </c>
      <c r="Y71" s="377"/>
      <c r="Z71" s="378">
        <f t="shared" si="62"/>
        <v>0</v>
      </c>
      <c r="AA71" s="379">
        <f>Z71*'5. BENEFITS CALC'!$G$28</f>
        <v>0</v>
      </c>
      <c r="AB71" s="378">
        <f t="shared" si="63"/>
        <v>0</v>
      </c>
    </row>
    <row r="72" spans="1:29" ht="17.149999999999999" customHeight="1" thickTop="1">
      <c r="A72" s="986" t="s">
        <v>111</v>
      </c>
      <c r="B72" s="987"/>
      <c r="C72" s="987"/>
      <c r="D72" s="987"/>
      <c r="E72" s="987"/>
      <c r="F72" s="987"/>
      <c r="G72" s="987"/>
      <c r="H72" s="987"/>
      <c r="I72" s="987"/>
      <c r="J72" s="987"/>
      <c r="K72" s="987"/>
      <c r="L72" s="987"/>
      <c r="M72" s="988"/>
      <c r="N72" s="456"/>
      <c r="O72" s="456"/>
      <c r="P72" s="456"/>
      <c r="Q72" s="966" t="s">
        <v>112</v>
      </c>
      <c r="R72" s="967"/>
      <c r="S72" s="967"/>
      <c r="T72" s="967"/>
      <c r="U72" s="967"/>
      <c r="V72" s="967"/>
      <c r="W72" s="968"/>
      <c r="X72" s="401">
        <f>SUM(X12,X16,X20,X24,X28,X32,X36,X40,X44,X48,X52,X56,X60,X64,X68)</f>
        <v>0</v>
      </c>
      <c r="Y72" s="327" t="s">
        <v>113</v>
      </c>
      <c r="Z72" s="328"/>
      <c r="AA72" s="329"/>
      <c r="AB72" s="403">
        <f>SUM(Z12,Z16,Z20,Z24,Z28,Z32,Z36,Z40,Z44,Z48,Z52,Z56,Z60,Z64,Z68)</f>
        <v>0</v>
      </c>
    </row>
    <row r="73" spans="1:29" ht="17.149999999999999" customHeight="1">
      <c r="A73" s="997"/>
      <c r="B73" s="998"/>
      <c r="C73" s="998"/>
      <c r="D73" s="998"/>
      <c r="E73" s="998"/>
      <c r="F73" s="998"/>
      <c r="G73" s="998"/>
      <c r="H73" s="998"/>
      <c r="I73" s="998"/>
      <c r="J73" s="998"/>
      <c r="K73" s="998"/>
      <c r="L73" s="998"/>
      <c r="M73" s="999"/>
      <c r="N73" s="586"/>
      <c r="O73" s="586"/>
      <c r="P73" s="586"/>
      <c r="Q73" s="993" t="s">
        <v>114</v>
      </c>
      <c r="R73" s="994"/>
      <c r="S73" s="994"/>
      <c r="T73" s="994"/>
      <c r="U73" s="994"/>
      <c r="V73" s="994"/>
      <c r="W73" s="995"/>
      <c r="X73" s="402">
        <f>SUM(X13:X15,X17:X19,X21:X23,X25:X27,X29:X31,X33:X35,X37:X39,X41:X43,X45:X47,X49:X51,X53:X55,X57:X59,X61:X63,X65:X67,X69:X71)</f>
        <v>0</v>
      </c>
      <c r="Y73" s="330" t="s">
        <v>115</v>
      </c>
      <c r="Z73" s="331"/>
      <c r="AA73" s="332"/>
      <c r="AB73" s="404">
        <f>SUM(AA12,AA16,AA20,AA24,AA28,AA32,AA36,AA40,AA44,AA48,AA52,AA56,AA60,AA64,AA68)</f>
        <v>0</v>
      </c>
    </row>
    <row r="74" spans="1:29" s="63" customFormat="1" ht="17.149999999999999" customHeight="1">
      <c r="A74" s="1000"/>
      <c r="B74" s="1001"/>
      <c r="C74" s="1001"/>
      <c r="D74" s="1001"/>
      <c r="E74" s="1001"/>
      <c r="F74" s="1001"/>
      <c r="G74" s="1001"/>
      <c r="H74" s="1001"/>
      <c r="I74" s="1001"/>
      <c r="J74" s="1001"/>
      <c r="K74" s="1001"/>
      <c r="L74" s="1001"/>
      <c r="M74" s="1002"/>
      <c r="N74" s="585"/>
      <c r="O74" s="585"/>
      <c r="P74" s="585"/>
      <c r="Q74" s="996" t="s">
        <v>116</v>
      </c>
      <c r="R74" s="994"/>
      <c r="S74" s="994"/>
      <c r="T74" s="994"/>
      <c r="U74" s="994"/>
      <c r="V74" s="994"/>
      <c r="W74" s="995"/>
      <c r="X74" s="402">
        <f>SUM(X72:X73)</f>
        <v>0</v>
      </c>
      <c r="Y74" s="330" t="s">
        <v>117</v>
      </c>
      <c r="Z74" s="331"/>
      <c r="AA74" s="332"/>
      <c r="AB74" s="404">
        <f>SUM(AB72:AB73)</f>
        <v>0</v>
      </c>
    </row>
    <row r="75" spans="1:29" ht="17.5" customHeight="1">
      <c r="A75" s="1000"/>
      <c r="B75" s="1001"/>
      <c r="C75" s="1001"/>
      <c r="D75" s="1001"/>
      <c r="E75" s="1001"/>
      <c r="F75" s="1001"/>
      <c r="G75" s="1001"/>
      <c r="H75" s="1001"/>
      <c r="I75" s="1001"/>
      <c r="J75" s="1001"/>
      <c r="K75" s="1001"/>
      <c r="L75" s="1001"/>
      <c r="M75" s="1002"/>
      <c r="N75" s="144"/>
      <c r="O75" s="144"/>
      <c r="P75" s="144"/>
      <c r="Q75" s="144"/>
      <c r="R75" s="144"/>
      <c r="S75" s="144"/>
      <c r="T75" s="145"/>
      <c r="U75" s="145"/>
      <c r="V75" s="145"/>
      <c r="W75" s="145"/>
      <c r="X75" s="146"/>
      <c r="Y75" s="330" t="s">
        <v>118</v>
      </c>
      <c r="Z75" s="331"/>
      <c r="AA75" s="332"/>
      <c r="AB75" s="404">
        <f>SUM(Z13:Z15,Z17:Z19,Z21:Z23,Z25:Z27,Z29:Z31,Z33:Z35,Z37:Z39,Z41:Z43,Z45:Z47,Z49:Z51,Z53:Z55,Z57:Z59,Z61:Z63,Z65:Z67,Z69:Z71)</f>
        <v>0</v>
      </c>
    </row>
    <row r="76" spans="1:29" ht="18">
      <c r="A76" s="1000"/>
      <c r="B76" s="1001"/>
      <c r="C76" s="1001"/>
      <c r="D76" s="1001"/>
      <c r="E76" s="1001"/>
      <c r="F76" s="1001"/>
      <c r="G76" s="1001"/>
      <c r="H76" s="1001"/>
      <c r="I76" s="1001"/>
      <c r="J76" s="1001"/>
      <c r="K76" s="1001"/>
      <c r="L76" s="1001"/>
      <c r="M76" s="1002"/>
      <c r="N76" s="145"/>
      <c r="O76" s="145"/>
      <c r="P76" s="145"/>
      <c r="Q76" s="145"/>
      <c r="R76" s="145"/>
      <c r="S76" s="145"/>
      <c r="T76" s="145"/>
      <c r="U76" s="145"/>
      <c r="V76" s="145"/>
      <c r="W76" s="145"/>
      <c r="X76" s="146"/>
      <c r="Y76" s="330" t="s">
        <v>119</v>
      </c>
      <c r="Z76" s="331"/>
      <c r="AA76" s="332"/>
      <c r="AB76" s="404">
        <f>SUM(AA13:AA15,AA17:AA19,AA21:AA23,AA25:AA27,AA29:AA31,AA33:AA35,AA37:AA39,AA41:AA43,AA45:AA47,AA49:AA51,AA53:AA55,AA57:AA59,AA61:AA63,AA65:AA67,AA69:AA71)</f>
        <v>0</v>
      </c>
    </row>
    <row r="77" spans="1:29" ht="18">
      <c r="A77" s="1003"/>
      <c r="B77" s="1004"/>
      <c r="C77" s="1004"/>
      <c r="D77" s="1004"/>
      <c r="E77" s="1004"/>
      <c r="F77" s="1004"/>
      <c r="G77" s="1004"/>
      <c r="H77" s="1004"/>
      <c r="I77" s="1004"/>
      <c r="J77" s="1004"/>
      <c r="K77" s="1004"/>
      <c r="L77" s="1004"/>
      <c r="M77" s="1005"/>
      <c r="N77" s="147"/>
      <c r="O77" s="147"/>
      <c r="P77" s="147"/>
      <c r="Q77" s="147"/>
      <c r="R77" s="147"/>
      <c r="S77" s="147"/>
      <c r="T77" s="147"/>
      <c r="U77" s="147"/>
      <c r="V77" s="147"/>
      <c r="W77" s="147"/>
      <c r="X77" s="147"/>
      <c r="Y77" s="333" t="s">
        <v>120</v>
      </c>
      <c r="Z77" s="334"/>
      <c r="AA77" s="335"/>
      <c r="AB77" s="404">
        <f>SUM(AB75:AB76)</f>
        <v>0</v>
      </c>
    </row>
    <row r="78" spans="1:29" ht="18">
      <c r="A78" s="587"/>
      <c r="B78" s="588"/>
      <c r="C78" s="588"/>
      <c r="D78" s="588"/>
      <c r="E78" s="588"/>
      <c r="F78" s="589"/>
      <c r="G78" s="588"/>
      <c r="H78" s="588"/>
      <c r="I78" s="588"/>
      <c r="J78" s="588"/>
      <c r="K78" s="588"/>
      <c r="L78" s="588"/>
      <c r="M78" s="588"/>
      <c r="N78" s="588"/>
      <c r="O78" s="588"/>
      <c r="P78" s="588"/>
      <c r="Q78" s="588"/>
      <c r="R78" s="148"/>
      <c r="S78" s="148"/>
      <c r="T78" s="148"/>
      <c r="U78" s="148"/>
      <c r="V78" s="148"/>
      <c r="W78" s="148"/>
      <c r="X78" s="149"/>
      <c r="Y78" s="336" t="s">
        <v>121</v>
      </c>
      <c r="Z78" s="337"/>
      <c r="AA78" s="338"/>
      <c r="AB78" s="405">
        <f>SUM(AB77,AB74)</f>
        <v>0</v>
      </c>
    </row>
  </sheetData>
  <sheetProtection algorithmName="SHA-512" hashValue="sc4bP5Nba2xNeG+keYO4Dl6ik5p/CJSr9O6LfwkOaOuP1I3294JQHhrGh+LFEdfNmhfBWz/E4Vy+mysFFrRCGA==" saltValue="BEuaereQ3K04bpASwZsfhQ==" spinCount="100000" sheet="1" objects="1" scenarios="1" selectLockedCells="1"/>
  <protectedRanges>
    <protectedRange sqref="A12:W71" name="Range1"/>
    <protectedRange sqref="A73:M77" name="Range2"/>
    <protectedRange sqref="Y12" name="Range4"/>
    <protectedRange sqref="Y14:Y16" name="Range5"/>
    <protectedRange sqref="Y18:Y20" name="Range6"/>
    <protectedRange sqref="Y22:Y24" name="Range7"/>
    <protectedRange sqref="Y26:Y28" name="Range8"/>
    <protectedRange sqref="Y30:Y32" name="Range9"/>
    <protectedRange sqref="Y34:Y36" name="Range10"/>
    <protectedRange sqref="Y38:Y40" name="Range11"/>
    <protectedRange sqref="Y42:Y44" name="Range12"/>
    <protectedRange sqref="Y46:Y48" name="Range13"/>
    <protectedRange sqref="Y50:Y52" name="Range14"/>
    <protectedRange sqref="Y54:Y56" name="Range15"/>
    <protectedRange sqref="Y58:Y60 Y68" name="Range16"/>
    <protectedRange sqref="Y62:Y64 Y70:Y71" name="Range17"/>
    <protectedRange sqref="Y66:Y67" name="Range18"/>
  </protectedRanges>
  <mergeCells count="64">
    <mergeCell ref="D70:E70"/>
    <mergeCell ref="D71:E71"/>
    <mergeCell ref="AD15:AJ17"/>
    <mergeCell ref="Q73:W73"/>
    <mergeCell ref="Q74:W74"/>
    <mergeCell ref="A73:M77"/>
    <mergeCell ref="D35:E35"/>
    <mergeCell ref="D55:E55"/>
    <mergeCell ref="D51:E51"/>
    <mergeCell ref="D63:E63"/>
    <mergeCell ref="D67:E67"/>
    <mergeCell ref="AD20:AJ21"/>
    <mergeCell ref="D42:E42"/>
    <mergeCell ref="D50:E50"/>
    <mergeCell ref="D58:E58"/>
    <mergeCell ref="D66:E66"/>
    <mergeCell ref="D38:E38"/>
    <mergeCell ref="D46:E46"/>
    <mergeCell ref="Y10:Y11"/>
    <mergeCell ref="Z10:Z11"/>
    <mergeCell ref="D23:E23"/>
    <mergeCell ref="D27:E27"/>
    <mergeCell ref="D31:E31"/>
    <mergeCell ref="D15:E15"/>
    <mergeCell ref="AA10:AA11"/>
    <mergeCell ref="AB10:AB11"/>
    <mergeCell ref="Q72:W72"/>
    <mergeCell ref="K2:M2"/>
    <mergeCell ref="K3:M3"/>
    <mergeCell ref="A7:V7"/>
    <mergeCell ref="D19:E19"/>
    <mergeCell ref="A2:J2"/>
    <mergeCell ref="A3:J3"/>
    <mergeCell ref="A4:J4"/>
    <mergeCell ref="A5:J5"/>
    <mergeCell ref="D39:E39"/>
    <mergeCell ref="D43:E43"/>
    <mergeCell ref="D47:E47"/>
    <mergeCell ref="A72:M72"/>
    <mergeCell ref="D59:E59"/>
    <mergeCell ref="AD1:AJ12"/>
    <mergeCell ref="W2:AB2"/>
    <mergeCell ref="W3:AB3"/>
    <mergeCell ref="W4:AB4"/>
    <mergeCell ref="W5:AB5"/>
    <mergeCell ref="W6:AB6"/>
    <mergeCell ref="W7:Y7"/>
    <mergeCell ref="Z7:AA7"/>
    <mergeCell ref="A1:AB1"/>
    <mergeCell ref="A8:D8"/>
    <mergeCell ref="F9:W9"/>
    <mergeCell ref="X8:AB8"/>
    <mergeCell ref="A9:D11"/>
    <mergeCell ref="X10:X11"/>
    <mergeCell ref="A6:D6"/>
    <mergeCell ref="E6:J6"/>
    <mergeCell ref="D54:E54"/>
    <mergeCell ref="D62:E62"/>
    <mergeCell ref="D18:E18"/>
    <mergeCell ref="D26:E26"/>
    <mergeCell ref="D34:E34"/>
    <mergeCell ref="D14:E14"/>
    <mergeCell ref="D22:E22"/>
    <mergeCell ref="D30:E30"/>
  </mergeCells>
  <pageMargins left="1.25" right="0" top="0" bottom="0.25" header="0.3" footer="0.3"/>
  <pageSetup scale="39" orientation="landscape" r:id="rId1"/>
  <headerFooter>
    <oddFooter>&amp;L&amp;D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9728F-1DB8-4A89-9166-F36E7A89020B}">
  <sheetPr>
    <tabColor indexed="23"/>
    <pageSetUpPr fitToPage="1"/>
  </sheetPr>
  <dimension ref="A1:AJ78"/>
  <sheetViews>
    <sheetView zoomScale="50" zoomScaleNormal="50" zoomScaleSheetLayoutView="55" zoomScalePageLayoutView="40" workbookViewId="0">
      <selection activeCell="G11" sqref="G11"/>
    </sheetView>
  </sheetViews>
  <sheetFormatPr defaultColWidth="9.1796875" defaultRowHeight="12.5"/>
  <cols>
    <col min="1" max="1" width="10.453125" style="39" customWidth="1"/>
    <col min="2" max="2" width="4" style="39" hidden="1" customWidth="1"/>
    <col min="3" max="3" width="1.453125" style="39" hidden="1" customWidth="1"/>
    <col min="4" max="4" width="34.7265625" style="39" customWidth="1"/>
    <col min="5" max="5" width="4" style="39" customWidth="1"/>
    <col min="6" max="6" width="7.81640625" style="64" customWidth="1"/>
    <col min="7" max="7" width="10" style="39" customWidth="1"/>
    <col min="8" max="8" width="11.1796875" style="39" customWidth="1"/>
    <col min="9" max="12" width="10" style="39" customWidth="1"/>
    <col min="13" max="13" width="10.453125" style="39" customWidth="1"/>
    <col min="14" max="23" width="10" style="39" customWidth="1"/>
    <col min="24" max="24" width="10.7265625" style="39" customWidth="1"/>
    <col min="25" max="25" width="10.81640625" style="39" customWidth="1"/>
    <col min="26" max="28" width="21.81640625" style="39" customWidth="1"/>
    <col min="29" max="29" width="5" style="39" customWidth="1"/>
    <col min="30" max="16384" width="9.1796875" style="39"/>
  </cols>
  <sheetData>
    <row r="1" spans="1:36" ht="30" customHeight="1">
      <c r="A1" s="705" t="s">
        <v>88</v>
      </c>
      <c r="B1" s="948"/>
      <c r="C1" s="948"/>
      <c r="D1" s="948"/>
      <c r="E1" s="948"/>
      <c r="F1" s="948"/>
      <c r="G1" s="948"/>
      <c r="H1" s="948"/>
      <c r="I1" s="948"/>
      <c r="J1" s="948"/>
      <c r="K1" s="948"/>
      <c r="L1" s="948"/>
      <c r="M1" s="948"/>
      <c r="N1" s="948"/>
      <c r="O1" s="948"/>
      <c r="P1" s="948"/>
      <c r="Q1" s="948"/>
      <c r="R1" s="948"/>
      <c r="S1" s="948"/>
      <c r="T1" s="948"/>
      <c r="U1" s="948"/>
      <c r="V1" s="948"/>
      <c r="W1" s="948"/>
      <c r="X1" s="948"/>
      <c r="Y1" s="948"/>
      <c r="Z1" s="948"/>
      <c r="AA1" s="948"/>
      <c r="AB1" s="948"/>
      <c r="AC1" s="48"/>
      <c r="AD1" s="931" t="s">
        <v>89</v>
      </c>
      <c r="AE1" s="932"/>
      <c r="AF1" s="932"/>
      <c r="AG1" s="932"/>
      <c r="AH1" s="932"/>
      <c r="AI1" s="932"/>
      <c r="AJ1" s="932"/>
    </row>
    <row r="2" spans="1:36" s="41" customFormat="1" ht="18" customHeight="1">
      <c r="A2" s="979" t="s">
        <v>3</v>
      </c>
      <c r="B2" s="980"/>
      <c r="C2" s="980"/>
      <c r="D2" s="980"/>
      <c r="E2" s="980"/>
      <c r="F2" s="980"/>
      <c r="G2" s="980"/>
      <c r="H2" s="980"/>
      <c r="I2" s="980"/>
      <c r="J2" s="981"/>
      <c r="K2" s="933" t="s">
        <v>39</v>
      </c>
      <c r="L2" s="969"/>
      <c r="M2" s="970"/>
      <c r="N2" s="254"/>
      <c r="O2" s="254"/>
      <c r="P2" s="254"/>
      <c r="Q2" s="254"/>
      <c r="R2" s="254"/>
      <c r="S2" s="254"/>
      <c r="T2" s="254"/>
      <c r="U2" s="254"/>
      <c r="V2" s="255"/>
      <c r="W2" s="933" t="s">
        <v>4</v>
      </c>
      <c r="X2" s="934"/>
      <c r="Y2" s="934"/>
      <c r="Z2" s="934"/>
      <c r="AA2" s="934"/>
      <c r="AB2" s="935"/>
      <c r="AD2" s="932"/>
      <c r="AE2" s="932"/>
      <c r="AF2" s="932"/>
      <c r="AG2" s="932"/>
      <c r="AH2" s="932"/>
      <c r="AI2" s="932"/>
      <c r="AJ2" s="932"/>
    </row>
    <row r="3" spans="1:36" s="42" customFormat="1" ht="20.149999999999999" customHeight="1">
      <c r="A3" s="974" t="str">
        <f>'1. BASIC INFO &amp; START PAGE'!$A$8</f>
        <v xml:space="preserve">TX EMTF: </v>
      </c>
      <c r="B3" s="975"/>
      <c r="C3" s="975"/>
      <c r="D3" s="975"/>
      <c r="E3" s="975"/>
      <c r="F3" s="975"/>
      <c r="G3" s="975"/>
      <c r="H3" s="975"/>
      <c r="I3" s="975"/>
      <c r="J3" s="976"/>
      <c r="K3" s="971" t="str">
        <f>'1. BASIC INFO &amp; START PAGE'!V12</f>
        <v>TXEMTF: Shelter</v>
      </c>
      <c r="L3" s="972"/>
      <c r="M3" s="973"/>
      <c r="N3" s="257"/>
      <c r="O3" s="257"/>
      <c r="P3" s="257"/>
      <c r="Q3" s="257"/>
      <c r="R3" s="256"/>
      <c r="S3" s="256"/>
      <c r="T3" s="257"/>
      <c r="U3" s="256"/>
      <c r="V3" s="258"/>
      <c r="W3" s="936" t="str">
        <f>'1. BASIC INFO &amp; START PAGE'!$V$8</f>
        <v>26-0002 FIFA World Cup 2026</v>
      </c>
      <c r="X3" s="937"/>
      <c r="Y3" s="937"/>
      <c r="Z3" s="937"/>
      <c r="AA3" s="937"/>
      <c r="AB3" s="938"/>
      <c r="AD3" s="932"/>
      <c r="AE3" s="932"/>
      <c r="AF3" s="932"/>
      <c r="AG3" s="932"/>
      <c r="AH3" s="932"/>
      <c r="AI3" s="932"/>
      <c r="AJ3" s="932"/>
    </row>
    <row r="4" spans="1:36" s="43" customFormat="1" ht="18" customHeight="1">
      <c r="A4" s="961" t="s">
        <v>90</v>
      </c>
      <c r="B4" s="982"/>
      <c r="C4" s="982"/>
      <c r="D4" s="982"/>
      <c r="E4" s="982"/>
      <c r="F4" s="982"/>
      <c r="G4" s="982"/>
      <c r="H4" s="982"/>
      <c r="I4" s="982"/>
      <c r="J4" s="983"/>
      <c r="K4" s="259"/>
      <c r="L4" s="260"/>
      <c r="M4" s="261"/>
      <c r="N4" s="257"/>
      <c r="O4" s="257"/>
      <c r="P4" s="257"/>
      <c r="Q4" s="257"/>
      <c r="R4" s="256"/>
      <c r="S4" s="256"/>
      <c r="T4" s="257"/>
      <c r="U4" s="256"/>
      <c r="V4" s="258"/>
      <c r="W4" s="939" t="s">
        <v>7</v>
      </c>
      <c r="X4" s="940"/>
      <c r="Y4" s="940"/>
      <c r="Z4" s="940"/>
      <c r="AA4" s="940"/>
      <c r="AB4" s="941"/>
      <c r="AD4" s="932"/>
      <c r="AE4" s="932"/>
      <c r="AF4" s="932"/>
      <c r="AG4" s="932"/>
      <c r="AH4" s="932"/>
      <c r="AI4" s="932"/>
      <c r="AJ4" s="932"/>
    </row>
    <row r="5" spans="1:36" s="42" customFormat="1" ht="20.149999999999999" customHeight="1">
      <c r="A5" s="974" t="str">
        <f>'1. BASIC INFO &amp; START PAGE'!$A$10</f>
        <v>TX EMTF Response and coordination for STAR: 00-344245</v>
      </c>
      <c r="B5" s="975"/>
      <c r="C5" s="975"/>
      <c r="D5" s="975"/>
      <c r="E5" s="975"/>
      <c r="F5" s="975"/>
      <c r="G5" s="975"/>
      <c r="H5" s="975"/>
      <c r="I5" s="975"/>
      <c r="J5" s="976"/>
      <c r="K5" s="303"/>
      <c r="L5" s="262"/>
      <c r="M5" s="256"/>
      <c r="N5" s="257"/>
      <c r="O5" s="257"/>
      <c r="P5" s="257"/>
      <c r="Q5" s="257"/>
      <c r="R5" s="256"/>
      <c r="S5" s="256"/>
      <c r="T5" s="257"/>
      <c r="U5" s="256"/>
      <c r="V5" s="258"/>
      <c r="W5" s="942" t="str">
        <f>'1. BASIC INFO &amp; START PAGE'!$V$10</f>
        <v>Category B - Emergency Protective Measures</v>
      </c>
      <c r="X5" s="943"/>
      <c r="Y5" s="943"/>
      <c r="Z5" s="943"/>
      <c r="AA5" s="943"/>
      <c r="AB5" s="944"/>
      <c r="AD5" s="932"/>
      <c r="AE5" s="932"/>
      <c r="AF5" s="932"/>
      <c r="AG5" s="932"/>
      <c r="AH5" s="932"/>
      <c r="AI5" s="932"/>
      <c r="AJ5" s="932"/>
    </row>
    <row r="6" spans="1:36" s="43" customFormat="1" ht="18" customHeight="1">
      <c r="A6" s="961" t="s">
        <v>13</v>
      </c>
      <c r="B6" s="962"/>
      <c r="C6" s="962"/>
      <c r="D6" s="962"/>
      <c r="E6" s="962"/>
      <c r="F6" s="962"/>
      <c r="G6" s="962"/>
      <c r="H6" s="962"/>
      <c r="I6" s="962"/>
      <c r="J6" s="963"/>
      <c r="K6" s="263"/>
      <c r="L6" s="263"/>
      <c r="M6" s="263"/>
      <c r="N6" s="263"/>
      <c r="O6" s="263"/>
      <c r="P6" s="263"/>
      <c r="Q6" s="263"/>
      <c r="R6" s="263"/>
      <c r="S6" s="263"/>
      <c r="T6" s="263"/>
      <c r="U6" s="263"/>
      <c r="V6" s="264"/>
      <c r="W6" s="939" t="s">
        <v>14</v>
      </c>
      <c r="X6" s="940"/>
      <c r="Y6" s="940"/>
      <c r="Z6" s="940"/>
      <c r="AA6" s="940"/>
      <c r="AB6" s="941"/>
      <c r="AD6" s="932"/>
      <c r="AE6" s="932"/>
      <c r="AF6" s="932"/>
      <c r="AG6" s="932"/>
      <c r="AH6" s="932"/>
      <c r="AI6" s="932"/>
      <c r="AJ6" s="932"/>
    </row>
    <row r="7" spans="1:36" s="42" customFormat="1" ht="20.149999999999999" customHeight="1">
      <c r="A7" s="974" t="str">
        <f>'1. BASIC INFO &amp; START PAGE'!$A$14</f>
        <v>Statewide All-Hazards Response and Coordination.</v>
      </c>
      <c r="B7" s="975"/>
      <c r="C7" s="975"/>
      <c r="D7" s="975"/>
      <c r="E7" s="975"/>
      <c r="F7" s="975"/>
      <c r="G7" s="975"/>
      <c r="H7" s="975"/>
      <c r="I7" s="975"/>
      <c r="J7" s="975"/>
      <c r="K7" s="975"/>
      <c r="L7" s="975"/>
      <c r="M7" s="975"/>
      <c r="N7" s="975"/>
      <c r="O7" s="975"/>
      <c r="P7" s="975"/>
      <c r="Q7" s="975"/>
      <c r="R7" s="975"/>
      <c r="S7" s="975"/>
      <c r="T7" s="975"/>
      <c r="U7" s="975"/>
      <c r="V7" s="976"/>
      <c r="W7" s="945">
        <f>'1. BASIC INFO &amp; START PAGE'!$V$14</f>
        <v>46185</v>
      </c>
      <c r="X7" s="946"/>
      <c r="Y7" s="946"/>
      <c r="Z7" s="947" t="s">
        <v>16</v>
      </c>
      <c r="AA7" s="947"/>
      <c r="AB7" s="156">
        <f>'1. BASIC INFO &amp; START PAGE'!$AC$14</f>
        <v>46218</v>
      </c>
      <c r="AD7" s="932"/>
      <c r="AE7" s="932"/>
      <c r="AF7" s="932"/>
      <c r="AG7" s="932"/>
      <c r="AH7" s="932"/>
      <c r="AI7" s="932"/>
      <c r="AJ7" s="932"/>
    </row>
    <row r="8" spans="1:36" s="42" customFormat="1" ht="31.75" customHeight="1">
      <c r="A8" s="949" t="s">
        <v>91</v>
      </c>
      <c r="B8" s="950"/>
      <c r="C8" s="950"/>
      <c r="D8" s="950"/>
      <c r="E8" s="152"/>
      <c r="F8" s="136"/>
      <c r="G8" s="137"/>
      <c r="H8" s="137"/>
      <c r="I8" s="137"/>
      <c r="J8" s="137"/>
      <c r="K8" s="137"/>
      <c r="L8" s="137"/>
      <c r="M8" s="137"/>
      <c r="N8" s="137"/>
      <c r="O8" s="137"/>
      <c r="P8" s="137"/>
      <c r="Q8" s="137"/>
      <c r="R8" s="137"/>
      <c r="S8" s="137"/>
      <c r="T8" s="137"/>
      <c r="U8" s="137"/>
      <c r="V8" s="137"/>
      <c r="W8" s="138"/>
      <c r="X8" s="954" t="s">
        <v>92</v>
      </c>
      <c r="Y8" s="955"/>
      <c r="Z8" s="955"/>
      <c r="AA8" s="955"/>
      <c r="AB8" s="956"/>
      <c r="AD8" s="932"/>
      <c r="AE8" s="932"/>
      <c r="AF8" s="932"/>
      <c r="AG8" s="932"/>
      <c r="AH8" s="932"/>
      <c r="AI8" s="932"/>
      <c r="AJ8" s="932"/>
    </row>
    <row r="9" spans="1:36" s="42" customFormat="1" ht="20.25" customHeight="1">
      <c r="A9" s="957" t="s">
        <v>93</v>
      </c>
      <c r="B9" s="958"/>
      <c r="C9" s="958"/>
      <c r="D9" s="958"/>
      <c r="E9" s="139"/>
      <c r="F9" s="951" t="s">
        <v>94</v>
      </c>
      <c r="G9" s="952"/>
      <c r="H9" s="952"/>
      <c r="I9" s="952"/>
      <c r="J9" s="952"/>
      <c r="K9" s="952"/>
      <c r="L9" s="952"/>
      <c r="M9" s="952"/>
      <c r="N9" s="952"/>
      <c r="O9" s="952"/>
      <c r="P9" s="952"/>
      <c r="Q9" s="952"/>
      <c r="R9" s="952"/>
      <c r="S9" s="952"/>
      <c r="T9" s="952"/>
      <c r="U9" s="952"/>
      <c r="V9" s="952"/>
      <c r="W9" s="953"/>
      <c r="X9" s="140" t="s">
        <v>95</v>
      </c>
      <c r="Y9" s="140" t="s">
        <v>96</v>
      </c>
      <c r="Z9" s="140" t="s">
        <v>97</v>
      </c>
      <c r="AA9" s="140" t="s">
        <v>98</v>
      </c>
      <c r="AB9" s="153" t="s">
        <v>99</v>
      </c>
      <c r="AD9" s="932"/>
      <c r="AE9" s="932"/>
      <c r="AF9" s="932"/>
      <c r="AG9" s="932"/>
      <c r="AH9" s="932"/>
      <c r="AI9" s="932"/>
      <c r="AJ9" s="932"/>
    </row>
    <row r="10" spans="1:36" s="42" customFormat="1" ht="24" customHeight="1">
      <c r="A10" s="957"/>
      <c r="B10" s="958"/>
      <c r="C10" s="958"/>
      <c r="D10" s="958"/>
      <c r="E10" s="139"/>
      <c r="F10" s="348" t="s">
        <v>100</v>
      </c>
      <c r="G10" s="346">
        <f>+G11</f>
        <v>46202</v>
      </c>
      <c r="H10" s="346">
        <f t="shared" ref="H10:W10" si="0">+H11</f>
        <v>46203</v>
      </c>
      <c r="I10" s="346">
        <f t="shared" si="0"/>
        <v>46204</v>
      </c>
      <c r="J10" s="346">
        <f t="shared" si="0"/>
        <v>46205</v>
      </c>
      <c r="K10" s="346">
        <f t="shared" si="0"/>
        <v>46206</v>
      </c>
      <c r="L10" s="346">
        <f t="shared" si="0"/>
        <v>46207</v>
      </c>
      <c r="M10" s="346">
        <f t="shared" si="0"/>
        <v>46208</v>
      </c>
      <c r="N10" s="346">
        <f t="shared" si="0"/>
        <v>46209</v>
      </c>
      <c r="O10" s="346">
        <f t="shared" si="0"/>
        <v>46210</v>
      </c>
      <c r="P10" s="346">
        <f t="shared" si="0"/>
        <v>46211</v>
      </c>
      <c r="Q10" s="346">
        <f t="shared" si="0"/>
        <v>46212</v>
      </c>
      <c r="R10" s="346">
        <f t="shared" si="0"/>
        <v>46213</v>
      </c>
      <c r="S10" s="346">
        <f t="shared" si="0"/>
        <v>46214</v>
      </c>
      <c r="T10" s="346">
        <f t="shared" si="0"/>
        <v>46215</v>
      </c>
      <c r="U10" s="346">
        <f t="shared" si="0"/>
        <v>46216</v>
      </c>
      <c r="V10" s="346">
        <f t="shared" si="0"/>
        <v>46217</v>
      </c>
      <c r="W10" s="346">
        <f t="shared" si="0"/>
        <v>46218</v>
      </c>
      <c r="X10" s="959" t="s">
        <v>101</v>
      </c>
      <c r="Y10" s="959" t="s">
        <v>102</v>
      </c>
      <c r="Z10" s="989" t="s">
        <v>103</v>
      </c>
      <c r="AA10" s="964" t="s">
        <v>104</v>
      </c>
      <c r="AB10" s="964" t="s">
        <v>105</v>
      </c>
      <c r="AC10" s="62"/>
      <c r="AD10" s="932"/>
      <c r="AE10" s="932"/>
      <c r="AF10" s="932"/>
      <c r="AG10" s="932"/>
      <c r="AH10" s="932"/>
      <c r="AI10" s="932"/>
      <c r="AJ10" s="932"/>
    </row>
    <row r="11" spans="1:36" s="42" customFormat="1" ht="32.25" customHeight="1" thickBot="1">
      <c r="A11" s="957"/>
      <c r="B11" s="958"/>
      <c r="C11" s="958"/>
      <c r="D11" s="958"/>
      <c r="E11" s="139"/>
      <c r="F11" s="215" t="s">
        <v>20</v>
      </c>
      <c r="G11" s="577">
        <f>'3. DEPLOYED LABOR SUMMARY 1 '!W11+1</f>
        <v>46202</v>
      </c>
      <c r="H11" s="514">
        <f>+G11+1</f>
        <v>46203</v>
      </c>
      <c r="I11" s="514">
        <f t="shared" ref="I11:L11" si="1">+H11+1</f>
        <v>46204</v>
      </c>
      <c r="J11" s="514">
        <f t="shared" si="1"/>
        <v>46205</v>
      </c>
      <c r="K11" s="514">
        <f t="shared" si="1"/>
        <v>46206</v>
      </c>
      <c r="L11" s="514">
        <f t="shared" si="1"/>
        <v>46207</v>
      </c>
      <c r="M11" s="514">
        <f>+L11+1</f>
        <v>46208</v>
      </c>
      <c r="N11" s="514">
        <f t="shared" ref="N11:W11" si="2">+M11+1</f>
        <v>46209</v>
      </c>
      <c r="O11" s="514">
        <f t="shared" si="2"/>
        <v>46210</v>
      </c>
      <c r="P11" s="514">
        <f t="shared" si="2"/>
        <v>46211</v>
      </c>
      <c r="Q11" s="514">
        <f t="shared" si="2"/>
        <v>46212</v>
      </c>
      <c r="R11" s="514">
        <f t="shared" si="2"/>
        <v>46213</v>
      </c>
      <c r="S11" s="514">
        <f t="shared" si="2"/>
        <v>46214</v>
      </c>
      <c r="T11" s="514">
        <f t="shared" si="2"/>
        <v>46215</v>
      </c>
      <c r="U11" s="514">
        <f t="shared" si="2"/>
        <v>46216</v>
      </c>
      <c r="V11" s="514">
        <f t="shared" si="2"/>
        <v>46217</v>
      </c>
      <c r="W11" s="514">
        <f t="shared" si="2"/>
        <v>46218</v>
      </c>
      <c r="X11" s="960"/>
      <c r="Y11" s="960"/>
      <c r="Z11" s="990"/>
      <c r="AA11" s="965"/>
      <c r="AB11" s="959"/>
      <c r="AC11" s="62"/>
      <c r="AD11" s="932"/>
      <c r="AE11" s="932"/>
      <c r="AF11" s="932"/>
      <c r="AG11" s="932"/>
      <c r="AH11" s="932"/>
      <c r="AI11" s="932"/>
      <c r="AJ11" s="932"/>
    </row>
    <row r="12" spans="1:36" s="42" customFormat="1" ht="21.75" customHeight="1">
      <c r="A12" s="1449" t="s">
        <v>50</v>
      </c>
      <c r="B12" s="516"/>
      <c r="C12" s="516"/>
      <c r="D12" s="1450"/>
      <c r="E12" s="1451"/>
      <c r="F12" s="1452" t="s">
        <v>107</v>
      </c>
      <c r="G12" s="1453"/>
      <c r="H12" s="1453"/>
      <c r="I12" s="1454"/>
      <c r="J12" s="1454"/>
      <c r="K12" s="1453"/>
      <c r="L12" s="1453"/>
      <c r="M12" s="1453"/>
      <c r="N12" s="1453"/>
      <c r="O12" s="1453"/>
      <c r="P12" s="1453"/>
      <c r="Q12" s="1453"/>
      <c r="R12" s="1453"/>
      <c r="S12" s="1455"/>
      <c r="T12" s="1455"/>
      <c r="U12" s="1455"/>
      <c r="V12" s="1455"/>
      <c r="W12" s="1455"/>
      <c r="X12" s="1456">
        <f t="shared" ref="X12:X63" si="3">SUM(G12:W12)</f>
        <v>0</v>
      </c>
      <c r="Y12" s="1457"/>
      <c r="Z12" s="1458">
        <f t="shared" ref="Z12:Z15" si="4">SUM(X12)*Y12</f>
        <v>0</v>
      </c>
      <c r="AA12" s="1459">
        <f>Z12*'5. BENEFITS CALC'!$E$28</f>
        <v>0</v>
      </c>
      <c r="AB12" s="1460">
        <f t="shared" ref="AB12:AB63" si="5">SUM(Z12:AA12)</f>
        <v>0</v>
      </c>
    </row>
    <row r="13" spans="1:36" s="42" customFormat="1" ht="21.75" customHeight="1">
      <c r="A13" s="1461" t="s">
        <v>108</v>
      </c>
      <c r="B13" s="233"/>
      <c r="C13" s="234"/>
      <c r="D13" s="532"/>
      <c r="E13" s="533"/>
      <c r="F13" s="235" t="s">
        <v>109</v>
      </c>
      <c r="G13" s="368"/>
      <c r="H13" s="368"/>
      <c r="I13" s="368"/>
      <c r="J13" s="368"/>
      <c r="K13" s="368"/>
      <c r="L13" s="368"/>
      <c r="M13" s="368"/>
      <c r="N13" s="368"/>
      <c r="O13" s="368"/>
      <c r="P13" s="368"/>
      <c r="Q13" s="368"/>
      <c r="R13" s="368"/>
      <c r="S13" s="369"/>
      <c r="T13" s="369"/>
      <c r="U13" s="369"/>
      <c r="V13" s="369"/>
      <c r="W13" s="369"/>
      <c r="X13" s="370">
        <f t="shared" si="3"/>
        <v>0</v>
      </c>
      <c r="Y13" s="371">
        <f>Y12*1.5</f>
        <v>0</v>
      </c>
      <c r="Z13" s="372">
        <f t="shared" si="4"/>
        <v>0</v>
      </c>
      <c r="AA13" s="373">
        <f>Z13*'5. BENEFITS CALC'!$F$28</f>
        <v>0</v>
      </c>
      <c r="AB13" s="1462">
        <f t="shared" si="5"/>
        <v>0</v>
      </c>
      <c r="AD13" s="801" t="s">
        <v>38</v>
      </c>
      <c r="AE13" s="802"/>
      <c r="AF13" s="802"/>
      <c r="AG13" s="802"/>
      <c r="AH13" s="802"/>
      <c r="AI13" s="802"/>
      <c r="AJ13" s="803"/>
    </row>
    <row r="14" spans="1:36" s="42" customFormat="1" ht="21.75" customHeight="1">
      <c r="A14" s="671"/>
      <c r="B14" s="568"/>
      <c r="C14" s="568"/>
      <c r="D14" s="929"/>
      <c r="E14" s="930"/>
      <c r="F14" s="575" t="s">
        <v>110</v>
      </c>
      <c r="G14" s="569"/>
      <c r="H14" s="569"/>
      <c r="I14" s="569"/>
      <c r="J14" s="569"/>
      <c r="K14" s="569"/>
      <c r="L14" s="569"/>
      <c r="M14" s="569"/>
      <c r="N14" s="569"/>
      <c r="O14" s="569"/>
      <c r="P14" s="569"/>
      <c r="Q14" s="569"/>
      <c r="R14" s="569"/>
      <c r="S14" s="570"/>
      <c r="T14" s="570"/>
      <c r="U14" s="570"/>
      <c r="V14" s="570"/>
      <c r="W14" s="570"/>
      <c r="X14" s="571">
        <f t="shared" si="3"/>
        <v>0</v>
      </c>
      <c r="Y14" s="576"/>
      <c r="Z14" s="572">
        <f t="shared" si="4"/>
        <v>0</v>
      </c>
      <c r="AA14" s="573">
        <f>Z14*'5. BENEFITS CALC'!$G$28</f>
        <v>0</v>
      </c>
      <c r="AB14" s="650">
        <f t="shared" si="5"/>
        <v>0</v>
      </c>
      <c r="AD14" s="804"/>
      <c r="AE14" s="805"/>
      <c r="AF14" s="805"/>
      <c r="AG14" s="805"/>
      <c r="AH14" s="805"/>
      <c r="AI14" s="805"/>
      <c r="AJ14" s="806"/>
    </row>
    <row r="15" spans="1:36" s="42" customFormat="1" ht="21.75" customHeight="1" thickBot="1">
      <c r="A15" s="1463"/>
      <c r="B15" s="518"/>
      <c r="C15" s="1464"/>
      <c r="D15" s="1465"/>
      <c r="E15" s="1466"/>
      <c r="F15" s="1467" t="s">
        <v>110</v>
      </c>
      <c r="G15" s="1468"/>
      <c r="H15" s="1468"/>
      <c r="I15" s="1468"/>
      <c r="J15" s="1468"/>
      <c r="K15" s="1468"/>
      <c r="L15" s="1468"/>
      <c r="M15" s="1468"/>
      <c r="N15" s="1468"/>
      <c r="O15" s="1468"/>
      <c r="P15" s="1468"/>
      <c r="Q15" s="1468"/>
      <c r="R15" s="1468"/>
      <c r="S15" s="1469"/>
      <c r="T15" s="1469"/>
      <c r="U15" s="1469"/>
      <c r="V15" s="1469"/>
      <c r="W15" s="1469"/>
      <c r="X15" s="1470">
        <f t="shared" si="3"/>
        <v>0</v>
      </c>
      <c r="Y15" s="1471"/>
      <c r="Z15" s="1472">
        <f t="shared" si="4"/>
        <v>0</v>
      </c>
      <c r="AA15" s="1473">
        <f>Z15*'5. BENEFITS CALC'!$G$28</f>
        <v>0</v>
      </c>
      <c r="AB15" s="1474">
        <f t="shared" si="5"/>
        <v>0</v>
      </c>
      <c r="AD15" s="807"/>
      <c r="AE15" s="808"/>
      <c r="AF15" s="808"/>
      <c r="AG15" s="808"/>
      <c r="AH15" s="808"/>
      <c r="AI15" s="808"/>
      <c r="AJ15" s="809"/>
    </row>
    <row r="16" spans="1:36" s="42" customFormat="1" ht="21.75" customHeight="1">
      <c r="A16" s="1443" t="s">
        <v>50</v>
      </c>
      <c r="B16" s="1444"/>
      <c r="C16" s="1444"/>
      <c r="D16" s="1445"/>
      <c r="E16" s="578"/>
      <c r="F16" s="1446" t="s">
        <v>107</v>
      </c>
      <c r="G16" s="1447"/>
      <c r="H16" s="1447"/>
      <c r="I16" s="1447"/>
      <c r="J16" s="1447"/>
      <c r="K16" s="1447"/>
      <c r="L16" s="1447"/>
      <c r="M16" s="1447"/>
      <c r="N16" s="1447"/>
      <c r="O16" s="1447"/>
      <c r="P16" s="1447"/>
      <c r="Q16" s="1447"/>
      <c r="R16" s="1447"/>
      <c r="S16" s="1448"/>
      <c r="T16" s="1448"/>
      <c r="U16" s="1448"/>
      <c r="V16" s="1448"/>
      <c r="W16" s="1448"/>
      <c r="X16" s="418">
        <f t="shared" si="3"/>
        <v>0</v>
      </c>
      <c r="Y16" s="419"/>
      <c r="Z16" s="403">
        <f>SUM(X16)*Y16</f>
        <v>0</v>
      </c>
      <c r="AA16" s="579">
        <f>Z16*'5. BENEFITS CALC'!$E$28</f>
        <v>0</v>
      </c>
      <c r="AB16" s="403">
        <f t="shared" si="5"/>
        <v>0</v>
      </c>
    </row>
    <row r="17" spans="1:36" s="42" customFormat="1" ht="21.75" customHeight="1">
      <c r="A17" s="240" t="s">
        <v>108</v>
      </c>
      <c r="B17" s="241"/>
      <c r="C17" s="242"/>
      <c r="D17" s="530"/>
      <c r="E17" s="531"/>
      <c r="F17" s="243" t="s">
        <v>109</v>
      </c>
      <c r="G17" s="382"/>
      <c r="H17" s="382"/>
      <c r="I17" s="382"/>
      <c r="J17" s="382"/>
      <c r="K17" s="382"/>
      <c r="L17" s="382"/>
      <c r="M17" s="382"/>
      <c r="N17" s="382"/>
      <c r="O17" s="382"/>
      <c r="P17" s="382"/>
      <c r="Q17" s="382"/>
      <c r="R17" s="382"/>
      <c r="S17" s="383"/>
      <c r="T17" s="383"/>
      <c r="U17" s="383"/>
      <c r="V17" s="383"/>
      <c r="W17" s="383"/>
      <c r="X17" s="370">
        <f t="shared" si="3"/>
        <v>0</v>
      </c>
      <c r="Y17" s="371">
        <f>Y16*1.5</f>
        <v>0</v>
      </c>
      <c r="Z17" s="372">
        <f t="shared" ref="Z17:Z27" si="6">SUM(X17)*Y17</f>
        <v>0</v>
      </c>
      <c r="AA17" s="373">
        <f>Z17*'5. BENEFITS CALC'!$F$28</f>
        <v>0</v>
      </c>
      <c r="AB17" s="372">
        <f t="shared" si="5"/>
        <v>0</v>
      </c>
      <c r="AD17" s="767" t="s">
        <v>328</v>
      </c>
      <c r="AE17" s="768"/>
      <c r="AF17" s="768"/>
      <c r="AG17" s="768"/>
      <c r="AH17" s="768"/>
      <c r="AI17" s="768"/>
      <c r="AJ17" s="769"/>
    </row>
    <row r="18" spans="1:36" s="42" customFormat="1" ht="21.75" customHeight="1">
      <c r="A18" s="605"/>
      <c r="B18" s="241"/>
      <c r="C18" s="242"/>
      <c r="D18" s="927"/>
      <c r="E18" s="928"/>
      <c r="F18" s="590" t="s">
        <v>110</v>
      </c>
      <c r="G18" s="591"/>
      <c r="H18" s="591"/>
      <c r="I18" s="591"/>
      <c r="J18" s="591"/>
      <c r="K18" s="591"/>
      <c r="L18" s="591"/>
      <c r="M18" s="591"/>
      <c r="N18" s="591"/>
      <c r="O18" s="591"/>
      <c r="P18" s="591"/>
      <c r="Q18" s="591"/>
      <c r="R18" s="591"/>
      <c r="S18" s="592"/>
      <c r="T18" s="592"/>
      <c r="U18" s="592"/>
      <c r="V18" s="592"/>
      <c r="W18" s="592"/>
      <c r="X18" s="571">
        <f t="shared" si="3"/>
        <v>0</v>
      </c>
      <c r="Y18" s="576"/>
      <c r="Z18" s="572">
        <f t="shared" si="6"/>
        <v>0</v>
      </c>
      <c r="AA18" s="573">
        <f>Z18*'5. BENEFITS CALC'!$G$28</f>
        <v>0</v>
      </c>
      <c r="AB18" s="572">
        <f t="shared" si="5"/>
        <v>0</v>
      </c>
      <c r="AD18" s="770"/>
      <c r="AE18" s="771"/>
      <c r="AF18" s="771"/>
      <c r="AG18" s="771"/>
      <c r="AH18" s="771"/>
      <c r="AI18" s="771"/>
      <c r="AJ18" s="772"/>
    </row>
    <row r="19" spans="1:36" s="42" customFormat="1" ht="21.75" customHeight="1" thickBot="1">
      <c r="A19" s="244"/>
      <c r="B19" s="245"/>
      <c r="C19" s="246"/>
      <c r="D19" s="984"/>
      <c r="E19" s="985"/>
      <c r="F19" s="307" t="s">
        <v>110</v>
      </c>
      <c r="G19" s="384"/>
      <c r="H19" s="384"/>
      <c r="I19" s="384"/>
      <c r="J19" s="384"/>
      <c r="K19" s="384"/>
      <c r="L19" s="384"/>
      <c r="M19" s="384"/>
      <c r="N19" s="384"/>
      <c r="O19" s="384"/>
      <c r="P19" s="384"/>
      <c r="Q19" s="384"/>
      <c r="R19" s="384"/>
      <c r="S19" s="385"/>
      <c r="T19" s="385"/>
      <c r="U19" s="385"/>
      <c r="V19" s="385"/>
      <c r="W19" s="385"/>
      <c r="X19" s="376">
        <f t="shared" si="3"/>
        <v>0</v>
      </c>
      <c r="Y19" s="377"/>
      <c r="Z19" s="378">
        <f t="shared" si="6"/>
        <v>0</v>
      </c>
      <c r="AA19" s="379">
        <f>Z19*'5. BENEFITS CALC'!$G$28</f>
        <v>0</v>
      </c>
      <c r="AB19" s="378">
        <f t="shared" si="5"/>
        <v>0</v>
      </c>
    </row>
    <row r="20" spans="1:36" s="42" customFormat="1" ht="21.75" customHeight="1" thickTop="1">
      <c r="A20" s="216" t="s">
        <v>50</v>
      </c>
      <c r="B20" s="217"/>
      <c r="C20" s="217"/>
      <c r="D20" s="218"/>
      <c r="E20" s="219"/>
      <c r="F20" s="220" t="s">
        <v>107</v>
      </c>
      <c r="G20" s="386"/>
      <c r="H20" s="386"/>
      <c r="I20" s="387"/>
      <c r="J20" s="387"/>
      <c r="K20" s="386"/>
      <c r="L20" s="386"/>
      <c r="M20" s="386"/>
      <c r="N20" s="386"/>
      <c r="O20" s="386"/>
      <c r="P20" s="386"/>
      <c r="Q20" s="386"/>
      <c r="R20" s="386"/>
      <c r="S20" s="388"/>
      <c r="T20" s="388"/>
      <c r="U20" s="388"/>
      <c r="V20" s="388"/>
      <c r="W20" s="388"/>
      <c r="X20" s="364">
        <f t="shared" si="3"/>
        <v>0</v>
      </c>
      <c r="Y20" s="365"/>
      <c r="Z20" s="366">
        <f t="shared" si="6"/>
        <v>0</v>
      </c>
      <c r="AA20" s="367">
        <f>Z20*'5. BENEFITS CALC'!$E$28</f>
        <v>0</v>
      </c>
      <c r="AB20" s="366">
        <f t="shared" si="5"/>
        <v>0</v>
      </c>
    </row>
    <row r="21" spans="1:36" s="42" customFormat="1" ht="21.75" customHeight="1">
      <c r="A21" s="232" t="s">
        <v>108</v>
      </c>
      <c r="B21" s="233"/>
      <c r="C21" s="234"/>
      <c r="D21" s="532"/>
      <c r="E21" s="533"/>
      <c r="F21" s="235" t="s">
        <v>109</v>
      </c>
      <c r="G21" s="368"/>
      <c r="H21" s="368"/>
      <c r="I21" s="368"/>
      <c r="J21" s="368"/>
      <c r="K21" s="368"/>
      <c r="L21" s="368"/>
      <c r="M21" s="368"/>
      <c r="N21" s="368"/>
      <c r="O21" s="368"/>
      <c r="P21" s="368"/>
      <c r="Q21" s="368"/>
      <c r="R21" s="368"/>
      <c r="S21" s="369"/>
      <c r="T21" s="369"/>
      <c r="U21" s="369"/>
      <c r="V21" s="369"/>
      <c r="W21" s="369"/>
      <c r="X21" s="370">
        <f t="shared" si="3"/>
        <v>0</v>
      </c>
      <c r="Y21" s="371">
        <f>Y20*1.5</f>
        <v>0</v>
      </c>
      <c r="Z21" s="372">
        <f t="shared" si="6"/>
        <v>0</v>
      </c>
      <c r="AA21" s="373">
        <f>Z21*'5. BENEFITS CALC'!$F$28</f>
        <v>0</v>
      </c>
      <c r="AB21" s="372">
        <f t="shared" si="5"/>
        <v>0</v>
      </c>
    </row>
    <row r="22" spans="1:36" s="42" customFormat="1" ht="21.75" customHeight="1">
      <c r="A22" s="580"/>
      <c r="B22" s="568"/>
      <c r="C22" s="568"/>
      <c r="D22" s="929"/>
      <c r="E22" s="930"/>
      <c r="F22" s="575" t="s">
        <v>110</v>
      </c>
      <c r="G22" s="569"/>
      <c r="H22" s="569"/>
      <c r="I22" s="569"/>
      <c r="J22" s="569"/>
      <c r="K22" s="569"/>
      <c r="L22" s="569"/>
      <c r="M22" s="569"/>
      <c r="N22" s="569"/>
      <c r="O22" s="569"/>
      <c r="P22" s="569"/>
      <c r="Q22" s="569"/>
      <c r="R22" s="569"/>
      <c r="S22" s="570"/>
      <c r="T22" s="570"/>
      <c r="U22" s="570"/>
      <c r="V22" s="570"/>
      <c r="W22" s="570"/>
      <c r="X22" s="571">
        <f t="shared" si="3"/>
        <v>0</v>
      </c>
      <c r="Y22" s="576"/>
      <c r="Z22" s="572">
        <f t="shared" si="6"/>
        <v>0</v>
      </c>
      <c r="AA22" s="573">
        <f>Z22*'5. BENEFITS CALC'!$G$28</f>
        <v>0</v>
      </c>
      <c r="AB22" s="572">
        <f t="shared" si="5"/>
        <v>0</v>
      </c>
    </row>
    <row r="23" spans="1:36" s="42" customFormat="1" ht="21.75" customHeight="1" thickBot="1">
      <c r="A23" s="141"/>
      <c r="B23" s="142"/>
      <c r="C23" s="143"/>
      <c r="D23" s="977"/>
      <c r="E23" s="978"/>
      <c r="F23" s="306" t="s">
        <v>110</v>
      </c>
      <c r="G23" s="374"/>
      <c r="H23" s="374"/>
      <c r="I23" s="374"/>
      <c r="J23" s="374"/>
      <c r="K23" s="374"/>
      <c r="L23" s="374"/>
      <c r="M23" s="374"/>
      <c r="N23" s="374"/>
      <c r="O23" s="374"/>
      <c r="P23" s="374"/>
      <c r="Q23" s="374"/>
      <c r="R23" s="374"/>
      <c r="S23" s="375"/>
      <c r="T23" s="375"/>
      <c r="U23" s="375"/>
      <c r="V23" s="375"/>
      <c r="W23" s="375"/>
      <c r="X23" s="376">
        <f t="shared" si="3"/>
        <v>0</v>
      </c>
      <c r="Y23" s="377"/>
      <c r="Z23" s="378">
        <f t="shared" si="6"/>
        <v>0</v>
      </c>
      <c r="AA23" s="379">
        <f>Z23*'5. BENEFITS CALC'!$G$28</f>
        <v>0</v>
      </c>
      <c r="AB23" s="378">
        <f t="shared" si="5"/>
        <v>0</v>
      </c>
    </row>
    <row r="24" spans="1:36" s="42" customFormat="1" ht="21.75" customHeight="1" thickTop="1">
      <c r="A24" s="236" t="s">
        <v>50</v>
      </c>
      <c r="B24" s="237"/>
      <c r="C24" s="237"/>
      <c r="D24" s="238"/>
      <c r="E24" s="219"/>
      <c r="F24" s="239" t="s">
        <v>107</v>
      </c>
      <c r="G24" s="380"/>
      <c r="H24" s="380"/>
      <c r="I24" s="380"/>
      <c r="J24" s="380"/>
      <c r="K24" s="380"/>
      <c r="L24" s="380"/>
      <c r="M24" s="380"/>
      <c r="N24" s="380"/>
      <c r="O24" s="380"/>
      <c r="P24" s="380"/>
      <c r="Q24" s="380"/>
      <c r="R24" s="380"/>
      <c r="S24" s="381"/>
      <c r="T24" s="381"/>
      <c r="U24" s="381"/>
      <c r="V24" s="381"/>
      <c r="W24" s="381"/>
      <c r="X24" s="364">
        <f t="shared" si="3"/>
        <v>0</v>
      </c>
      <c r="Y24" s="365"/>
      <c r="Z24" s="366">
        <f t="shared" si="6"/>
        <v>0</v>
      </c>
      <c r="AA24" s="367">
        <f>Z24*'5. BENEFITS CALC'!$E$28</f>
        <v>0</v>
      </c>
      <c r="AB24" s="366">
        <f t="shared" si="5"/>
        <v>0</v>
      </c>
    </row>
    <row r="25" spans="1:36" s="42" customFormat="1" ht="21.75" customHeight="1">
      <c r="A25" s="240" t="s">
        <v>108</v>
      </c>
      <c r="B25" s="241"/>
      <c r="C25" s="242"/>
      <c r="D25" s="530"/>
      <c r="E25" s="531"/>
      <c r="F25" s="243" t="s">
        <v>109</v>
      </c>
      <c r="G25" s="382"/>
      <c r="H25" s="382"/>
      <c r="I25" s="382"/>
      <c r="J25" s="382"/>
      <c r="K25" s="382"/>
      <c r="L25" s="382"/>
      <c r="M25" s="382"/>
      <c r="N25" s="382"/>
      <c r="O25" s="382"/>
      <c r="P25" s="382"/>
      <c r="Q25" s="382"/>
      <c r="R25" s="382"/>
      <c r="S25" s="383"/>
      <c r="T25" s="383"/>
      <c r="U25" s="383"/>
      <c r="V25" s="383"/>
      <c r="W25" s="383"/>
      <c r="X25" s="370">
        <f t="shared" si="3"/>
        <v>0</v>
      </c>
      <c r="Y25" s="371">
        <f>Y24*1.5</f>
        <v>0</v>
      </c>
      <c r="Z25" s="372">
        <f t="shared" si="6"/>
        <v>0</v>
      </c>
      <c r="AA25" s="373">
        <f>Z25*'5. BENEFITS CALC'!$F$28</f>
        <v>0</v>
      </c>
      <c r="AB25" s="372">
        <f t="shared" si="5"/>
        <v>0</v>
      </c>
    </row>
    <row r="26" spans="1:36" s="42" customFormat="1" ht="21.75" customHeight="1">
      <c r="A26" s="605"/>
      <c r="B26" s="241"/>
      <c r="C26" s="242"/>
      <c r="D26" s="927"/>
      <c r="E26" s="928"/>
      <c r="F26" s="590" t="s">
        <v>110</v>
      </c>
      <c r="G26" s="591"/>
      <c r="H26" s="591"/>
      <c r="I26" s="591"/>
      <c r="J26" s="591"/>
      <c r="K26" s="591"/>
      <c r="L26" s="591"/>
      <c r="M26" s="591"/>
      <c r="N26" s="591"/>
      <c r="O26" s="591"/>
      <c r="P26" s="591"/>
      <c r="Q26" s="591"/>
      <c r="R26" s="591"/>
      <c r="S26" s="592"/>
      <c r="T26" s="592"/>
      <c r="U26" s="592"/>
      <c r="V26" s="592"/>
      <c r="W26" s="592"/>
      <c r="X26" s="571">
        <f t="shared" si="3"/>
        <v>0</v>
      </c>
      <c r="Y26" s="576"/>
      <c r="Z26" s="572">
        <f t="shared" si="6"/>
        <v>0</v>
      </c>
      <c r="AA26" s="573">
        <f>Z26*'5. BENEFITS CALC'!$G$28</f>
        <v>0</v>
      </c>
      <c r="AB26" s="572">
        <f t="shared" si="5"/>
        <v>0</v>
      </c>
    </row>
    <row r="27" spans="1:36" s="42" customFormat="1" ht="21.75" customHeight="1" thickBot="1">
      <c r="A27" s="244"/>
      <c r="B27" s="245"/>
      <c r="C27" s="246"/>
      <c r="D27" s="984"/>
      <c r="E27" s="985"/>
      <c r="F27" s="307" t="s">
        <v>110</v>
      </c>
      <c r="G27" s="384"/>
      <c r="H27" s="384"/>
      <c r="I27" s="384"/>
      <c r="J27" s="384"/>
      <c r="K27" s="384"/>
      <c r="L27" s="384"/>
      <c r="M27" s="384"/>
      <c r="N27" s="384"/>
      <c r="O27" s="384"/>
      <c r="P27" s="384"/>
      <c r="Q27" s="384"/>
      <c r="R27" s="384"/>
      <c r="S27" s="385"/>
      <c r="T27" s="385"/>
      <c r="U27" s="385"/>
      <c r="V27" s="385"/>
      <c r="W27" s="385"/>
      <c r="X27" s="376">
        <f t="shared" si="3"/>
        <v>0</v>
      </c>
      <c r="Y27" s="377"/>
      <c r="Z27" s="378">
        <f t="shared" si="6"/>
        <v>0</v>
      </c>
      <c r="AA27" s="379">
        <f>Z27*'5. BENEFITS CALC'!$G$28</f>
        <v>0</v>
      </c>
      <c r="AB27" s="378">
        <f t="shared" si="5"/>
        <v>0</v>
      </c>
    </row>
    <row r="28" spans="1:36" s="42" customFormat="1" ht="21.75" customHeight="1" thickTop="1">
      <c r="A28" s="216" t="s">
        <v>50</v>
      </c>
      <c r="B28" s="217"/>
      <c r="C28" s="217"/>
      <c r="D28" s="218"/>
      <c r="E28" s="219"/>
      <c r="F28" s="220" t="s">
        <v>107</v>
      </c>
      <c r="G28" s="386"/>
      <c r="H28" s="386"/>
      <c r="I28" s="387"/>
      <c r="J28" s="387"/>
      <c r="K28" s="386"/>
      <c r="L28" s="386"/>
      <c r="M28" s="386"/>
      <c r="N28" s="386"/>
      <c r="O28" s="386"/>
      <c r="P28" s="386"/>
      <c r="Q28" s="386"/>
      <c r="R28" s="386"/>
      <c r="S28" s="388"/>
      <c r="T28" s="388"/>
      <c r="U28" s="388"/>
      <c r="V28" s="388"/>
      <c r="W28" s="388"/>
      <c r="X28" s="364">
        <f t="shared" si="3"/>
        <v>0</v>
      </c>
      <c r="Y28" s="365"/>
      <c r="Z28" s="366">
        <f>SUM(X28)*Y28</f>
        <v>0</v>
      </c>
      <c r="AA28" s="367">
        <f>Z28*'5. BENEFITS CALC'!$E$28</f>
        <v>0</v>
      </c>
      <c r="AB28" s="366">
        <f t="shared" si="5"/>
        <v>0</v>
      </c>
    </row>
    <row r="29" spans="1:36" s="42" customFormat="1" ht="21.75" customHeight="1">
      <c r="A29" s="232" t="s">
        <v>108</v>
      </c>
      <c r="B29" s="233"/>
      <c r="C29" s="234"/>
      <c r="D29" s="532"/>
      <c r="E29" s="533"/>
      <c r="F29" s="235" t="s">
        <v>109</v>
      </c>
      <c r="G29" s="368"/>
      <c r="H29" s="368"/>
      <c r="I29" s="368"/>
      <c r="J29" s="368"/>
      <c r="K29" s="368"/>
      <c r="L29" s="368"/>
      <c r="M29" s="368"/>
      <c r="N29" s="368"/>
      <c r="O29" s="368"/>
      <c r="P29" s="368"/>
      <c r="Q29" s="368"/>
      <c r="R29" s="368"/>
      <c r="S29" s="369"/>
      <c r="T29" s="369"/>
      <c r="U29" s="369"/>
      <c r="V29" s="369"/>
      <c r="W29" s="369"/>
      <c r="X29" s="370">
        <f t="shared" si="3"/>
        <v>0</v>
      </c>
      <c r="Y29" s="371">
        <f>Y28*1.5</f>
        <v>0</v>
      </c>
      <c r="Z29" s="372">
        <f t="shared" ref="Z29:Z31" si="7">SUM(X29)*Y29</f>
        <v>0</v>
      </c>
      <c r="AA29" s="373">
        <f>Z29*'5. BENEFITS CALC'!$F$28</f>
        <v>0</v>
      </c>
      <c r="AB29" s="372">
        <f t="shared" si="5"/>
        <v>0</v>
      </c>
    </row>
    <row r="30" spans="1:36" s="42" customFormat="1" ht="21.75" customHeight="1">
      <c r="A30" s="580"/>
      <c r="B30" s="568"/>
      <c r="C30" s="568"/>
      <c r="D30" s="929"/>
      <c r="E30" s="930"/>
      <c r="F30" s="575" t="s">
        <v>110</v>
      </c>
      <c r="G30" s="569"/>
      <c r="H30" s="569"/>
      <c r="I30" s="569"/>
      <c r="J30" s="569"/>
      <c r="K30" s="569"/>
      <c r="L30" s="569"/>
      <c r="M30" s="569"/>
      <c r="N30" s="569"/>
      <c r="O30" s="569"/>
      <c r="P30" s="569"/>
      <c r="Q30" s="569"/>
      <c r="R30" s="569"/>
      <c r="S30" s="570"/>
      <c r="T30" s="570"/>
      <c r="U30" s="570"/>
      <c r="V30" s="570"/>
      <c r="W30" s="570"/>
      <c r="X30" s="571">
        <f t="shared" si="3"/>
        <v>0</v>
      </c>
      <c r="Y30" s="576"/>
      <c r="Z30" s="572">
        <f t="shared" si="7"/>
        <v>0</v>
      </c>
      <c r="AA30" s="573">
        <f>Z30*'5. BENEFITS CALC'!$G$28</f>
        <v>0</v>
      </c>
      <c r="AB30" s="572">
        <f t="shared" si="5"/>
        <v>0</v>
      </c>
    </row>
    <row r="31" spans="1:36" s="42" customFormat="1" ht="21.75" customHeight="1" thickBot="1">
      <c r="A31" s="141"/>
      <c r="B31" s="142"/>
      <c r="C31" s="143"/>
      <c r="D31" s="977"/>
      <c r="E31" s="978"/>
      <c r="F31" s="306" t="s">
        <v>110</v>
      </c>
      <c r="G31" s="374"/>
      <c r="H31" s="374"/>
      <c r="I31" s="374"/>
      <c r="J31" s="374"/>
      <c r="K31" s="374"/>
      <c r="L31" s="374"/>
      <c r="M31" s="374"/>
      <c r="N31" s="374"/>
      <c r="O31" s="374"/>
      <c r="P31" s="374"/>
      <c r="Q31" s="374"/>
      <c r="R31" s="374"/>
      <c r="S31" s="375"/>
      <c r="T31" s="375"/>
      <c r="U31" s="375"/>
      <c r="V31" s="375"/>
      <c r="W31" s="375"/>
      <c r="X31" s="376">
        <f t="shared" si="3"/>
        <v>0</v>
      </c>
      <c r="Y31" s="377"/>
      <c r="Z31" s="378">
        <f t="shared" si="7"/>
        <v>0</v>
      </c>
      <c r="AA31" s="379">
        <f>Z31*'5. BENEFITS CALC'!$G$28</f>
        <v>0</v>
      </c>
      <c r="AB31" s="378">
        <f t="shared" si="5"/>
        <v>0</v>
      </c>
    </row>
    <row r="32" spans="1:36" s="42" customFormat="1" ht="21.75" customHeight="1" thickTop="1">
      <c r="A32" s="236" t="s">
        <v>50</v>
      </c>
      <c r="B32" s="237"/>
      <c r="C32" s="237"/>
      <c r="D32" s="238"/>
      <c r="E32" s="219"/>
      <c r="F32" s="304" t="s">
        <v>107</v>
      </c>
      <c r="G32" s="389"/>
      <c r="H32" s="389"/>
      <c r="I32" s="389"/>
      <c r="J32" s="389"/>
      <c r="K32" s="389"/>
      <c r="L32" s="389"/>
      <c r="M32" s="389"/>
      <c r="N32" s="389"/>
      <c r="O32" s="389"/>
      <c r="P32" s="389"/>
      <c r="Q32" s="389"/>
      <c r="R32" s="389"/>
      <c r="S32" s="390"/>
      <c r="T32" s="390"/>
      <c r="U32" s="390"/>
      <c r="V32" s="390"/>
      <c r="W32" s="390"/>
      <c r="X32" s="364">
        <f t="shared" si="3"/>
        <v>0</v>
      </c>
      <c r="Y32" s="365"/>
      <c r="Z32" s="366">
        <f>SUM(X32)*Y32</f>
        <v>0</v>
      </c>
      <c r="AA32" s="367">
        <f>Z32*'5. BENEFITS CALC'!$E$28</f>
        <v>0</v>
      </c>
      <c r="AB32" s="366">
        <f t="shared" si="5"/>
        <v>0</v>
      </c>
    </row>
    <row r="33" spans="1:28" s="42" customFormat="1" ht="21.75" customHeight="1">
      <c r="A33" s="240" t="s">
        <v>108</v>
      </c>
      <c r="B33" s="241"/>
      <c r="C33" s="242"/>
      <c r="D33" s="530"/>
      <c r="E33" s="531"/>
      <c r="F33" s="305" t="s">
        <v>109</v>
      </c>
      <c r="G33" s="391"/>
      <c r="H33" s="391"/>
      <c r="I33" s="391"/>
      <c r="J33" s="391"/>
      <c r="K33" s="391"/>
      <c r="L33" s="391"/>
      <c r="M33" s="391"/>
      <c r="N33" s="391"/>
      <c r="O33" s="391"/>
      <c r="P33" s="391"/>
      <c r="Q33" s="391"/>
      <c r="R33" s="391"/>
      <c r="S33" s="392"/>
      <c r="T33" s="392"/>
      <c r="U33" s="392"/>
      <c r="V33" s="392"/>
      <c r="W33" s="392"/>
      <c r="X33" s="370">
        <f t="shared" si="3"/>
        <v>0</v>
      </c>
      <c r="Y33" s="371">
        <f>Y32*1.5</f>
        <v>0</v>
      </c>
      <c r="Z33" s="372">
        <f t="shared" ref="Z33:Z43" si="8">SUM(X33)*Y33</f>
        <v>0</v>
      </c>
      <c r="AA33" s="373">
        <f>Z33*'5. BENEFITS CALC'!$F$28</f>
        <v>0</v>
      </c>
      <c r="AB33" s="372">
        <f t="shared" si="5"/>
        <v>0</v>
      </c>
    </row>
    <row r="34" spans="1:28" s="42" customFormat="1" ht="21.75" customHeight="1">
      <c r="A34" s="605"/>
      <c r="B34" s="241"/>
      <c r="C34" s="242"/>
      <c r="D34" s="927"/>
      <c r="E34" s="928"/>
      <c r="F34" s="590" t="s">
        <v>110</v>
      </c>
      <c r="G34" s="591"/>
      <c r="H34" s="591"/>
      <c r="I34" s="591"/>
      <c r="J34" s="591"/>
      <c r="K34" s="591"/>
      <c r="L34" s="591"/>
      <c r="M34" s="591"/>
      <c r="N34" s="591"/>
      <c r="O34" s="591"/>
      <c r="P34" s="591"/>
      <c r="Q34" s="591"/>
      <c r="R34" s="591"/>
      <c r="S34" s="592"/>
      <c r="T34" s="592"/>
      <c r="U34" s="592"/>
      <c r="V34" s="592"/>
      <c r="W34" s="592"/>
      <c r="X34" s="571">
        <f t="shared" si="3"/>
        <v>0</v>
      </c>
      <c r="Y34" s="576"/>
      <c r="Z34" s="572">
        <f t="shared" si="8"/>
        <v>0</v>
      </c>
      <c r="AA34" s="573">
        <f>Z34*'5. BENEFITS CALC'!$G$28</f>
        <v>0</v>
      </c>
      <c r="AB34" s="572">
        <f t="shared" si="5"/>
        <v>0</v>
      </c>
    </row>
    <row r="35" spans="1:28" s="42" customFormat="1" ht="21.75" customHeight="1" thickBot="1">
      <c r="A35" s="244"/>
      <c r="B35" s="245"/>
      <c r="C35" s="246"/>
      <c r="D35" s="984"/>
      <c r="E35" s="985"/>
      <c r="F35" s="308" t="s">
        <v>110</v>
      </c>
      <c r="G35" s="393"/>
      <c r="H35" s="393"/>
      <c r="I35" s="393"/>
      <c r="J35" s="393"/>
      <c r="K35" s="393"/>
      <c r="L35" s="393"/>
      <c r="M35" s="393"/>
      <c r="N35" s="393"/>
      <c r="O35" s="393"/>
      <c r="P35" s="393"/>
      <c r="Q35" s="393"/>
      <c r="R35" s="393"/>
      <c r="S35" s="394"/>
      <c r="T35" s="394"/>
      <c r="U35" s="394"/>
      <c r="V35" s="394"/>
      <c r="W35" s="394"/>
      <c r="X35" s="376">
        <f t="shared" si="3"/>
        <v>0</v>
      </c>
      <c r="Y35" s="377"/>
      <c r="Z35" s="378">
        <f t="shared" si="8"/>
        <v>0</v>
      </c>
      <c r="AA35" s="379">
        <f>Z35*'5. BENEFITS CALC'!$G$28</f>
        <v>0</v>
      </c>
      <c r="AB35" s="378">
        <f t="shared" si="5"/>
        <v>0</v>
      </c>
    </row>
    <row r="36" spans="1:28" s="42" customFormat="1" ht="21.75" customHeight="1" thickTop="1">
      <c r="A36" s="216" t="s">
        <v>50</v>
      </c>
      <c r="B36" s="217"/>
      <c r="C36" s="217"/>
      <c r="D36" s="218"/>
      <c r="E36" s="219"/>
      <c r="F36" s="220" t="s">
        <v>107</v>
      </c>
      <c r="G36" s="395"/>
      <c r="H36" s="395"/>
      <c r="I36" s="395"/>
      <c r="J36" s="395"/>
      <c r="K36" s="395"/>
      <c r="L36" s="395"/>
      <c r="M36" s="395"/>
      <c r="N36" s="395"/>
      <c r="O36" s="395"/>
      <c r="P36" s="395"/>
      <c r="Q36" s="395"/>
      <c r="R36" s="395"/>
      <c r="S36" s="396"/>
      <c r="T36" s="396"/>
      <c r="U36" s="396"/>
      <c r="V36" s="396"/>
      <c r="W36" s="396"/>
      <c r="X36" s="364">
        <f t="shared" si="3"/>
        <v>0</v>
      </c>
      <c r="Y36" s="365"/>
      <c r="Z36" s="366">
        <f t="shared" si="8"/>
        <v>0</v>
      </c>
      <c r="AA36" s="367">
        <f>Z36*'5. BENEFITS CALC'!$E$28</f>
        <v>0</v>
      </c>
      <c r="AB36" s="366">
        <f t="shared" si="5"/>
        <v>0</v>
      </c>
    </row>
    <row r="37" spans="1:28" s="42" customFormat="1" ht="21.75" customHeight="1">
      <c r="A37" s="232" t="s">
        <v>108</v>
      </c>
      <c r="B37" s="233"/>
      <c r="C37" s="234"/>
      <c r="D37" s="532"/>
      <c r="E37" s="533"/>
      <c r="F37" s="235" t="s">
        <v>109</v>
      </c>
      <c r="G37" s="397"/>
      <c r="H37" s="397"/>
      <c r="I37" s="397"/>
      <c r="J37" s="397"/>
      <c r="K37" s="397"/>
      <c r="L37" s="397"/>
      <c r="M37" s="397"/>
      <c r="N37" s="397"/>
      <c r="O37" s="397"/>
      <c r="P37" s="397"/>
      <c r="Q37" s="397"/>
      <c r="R37" s="397"/>
      <c r="S37" s="398"/>
      <c r="T37" s="398"/>
      <c r="U37" s="398"/>
      <c r="V37" s="398"/>
      <c r="W37" s="398"/>
      <c r="X37" s="370">
        <f t="shared" si="3"/>
        <v>0</v>
      </c>
      <c r="Y37" s="371">
        <f>Y36*1.5</f>
        <v>0</v>
      </c>
      <c r="Z37" s="372">
        <f t="shared" si="8"/>
        <v>0</v>
      </c>
      <c r="AA37" s="373">
        <f>Z37*'5. BENEFITS CALC'!$F$28</f>
        <v>0</v>
      </c>
      <c r="AB37" s="372">
        <f t="shared" si="5"/>
        <v>0</v>
      </c>
    </row>
    <row r="38" spans="1:28" s="42" customFormat="1" ht="21.75" customHeight="1">
      <c r="A38" s="580"/>
      <c r="B38" s="568"/>
      <c r="C38" s="568"/>
      <c r="D38" s="929"/>
      <c r="E38" s="930"/>
      <c r="F38" s="575" t="s">
        <v>110</v>
      </c>
      <c r="G38" s="569"/>
      <c r="H38" s="569"/>
      <c r="I38" s="569"/>
      <c r="J38" s="569"/>
      <c r="K38" s="569"/>
      <c r="L38" s="569"/>
      <c r="M38" s="569"/>
      <c r="N38" s="569"/>
      <c r="O38" s="569"/>
      <c r="P38" s="569"/>
      <c r="Q38" s="569"/>
      <c r="R38" s="569"/>
      <c r="S38" s="570"/>
      <c r="T38" s="570"/>
      <c r="U38" s="570"/>
      <c r="V38" s="570"/>
      <c r="W38" s="570"/>
      <c r="X38" s="571">
        <f t="shared" si="3"/>
        <v>0</v>
      </c>
      <c r="Y38" s="576"/>
      <c r="Z38" s="572">
        <f t="shared" si="8"/>
        <v>0</v>
      </c>
      <c r="AA38" s="573">
        <f>Z38*'5. BENEFITS CALC'!$G$28</f>
        <v>0</v>
      </c>
      <c r="AB38" s="572">
        <f t="shared" si="5"/>
        <v>0</v>
      </c>
    </row>
    <row r="39" spans="1:28" s="42" customFormat="1" ht="21.75" customHeight="1" thickBot="1">
      <c r="A39" s="141"/>
      <c r="B39" s="142"/>
      <c r="C39" s="143"/>
      <c r="D39" s="977"/>
      <c r="E39" s="978"/>
      <c r="F39" s="306" t="s">
        <v>110</v>
      </c>
      <c r="G39" s="399"/>
      <c r="H39" s="399"/>
      <c r="I39" s="399"/>
      <c r="J39" s="399"/>
      <c r="K39" s="399"/>
      <c r="L39" s="399"/>
      <c r="M39" s="399"/>
      <c r="N39" s="399"/>
      <c r="O39" s="399"/>
      <c r="P39" s="399"/>
      <c r="Q39" s="399"/>
      <c r="R39" s="399"/>
      <c r="S39" s="400"/>
      <c r="T39" s="400"/>
      <c r="U39" s="400"/>
      <c r="V39" s="400"/>
      <c r="W39" s="400"/>
      <c r="X39" s="376">
        <f t="shared" si="3"/>
        <v>0</v>
      </c>
      <c r="Y39" s="377"/>
      <c r="Z39" s="378">
        <f t="shared" si="8"/>
        <v>0</v>
      </c>
      <c r="AA39" s="379">
        <f>Z39*'5. BENEFITS CALC'!$G$28</f>
        <v>0</v>
      </c>
      <c r="AB39" s="378">
        <f t="shared" si="5"/>
        <v>0</v>
      </c>
    </row>
    <row r="40" spans="1:28" s="42" customFormat="1" ht="21.75" customHeight="1" thickTop="1">
      <c r="A40" s="236" t="s">
        <v>50</v>
      </c>
      <c r="B40" s="237"/>
      <c r="C40" s="237"/>
      <c r="D40" s="238"/>
      <c r="E40" s="219"/>
      <c r="F40" s="304" t="s">
        <v>107</v>
      </c>
      <c r="G40" s="389"/>
      <c r="H40" s="389"/>
      <c r="I40" s="389"/>
      <c r="J40" s="389"/>
      <c r="K40" s="389"/>
      <c r="L40" s="389"/>
      <c r="M40" s="389"/>
      <c r="N40" s="389"/>
      <c r="O40" s="389"/>
      <c r="P40" s="389"/>
      <c r="Q40" s="389"/>
      <c r="R40" s="389"/>
      <c r="S40" s="390"/>
      <c r="T40" s="390"/>
      <c r="U40" s="390"/>
      <c r="V40" s="390"/>
      <c r="W40" s="390"/>
      <c r="X40" s="364">
        <f t="shared" si="3"/>
        <v>0</v>
      </c>
      <c r="Y40" s="365"/>
      <c r="Z40" s="366">
        <f t="shared" si="8"/>
        <v>0</v>
      </c>
      <c r="AA40" s="367">
        <f>Z40*'5. BENEFITS CALC'!$E$28</f>
        <v>0</v>
      </c>
      <c r="AB40" s="366">
        <f t="shared" si="5"/>
        <v>0</v>
      </c>
    </row>
    <row r="41" spans="1:28" s="42" customFormat="1" ht="21.75" customHeight="1">
      <c r="A41" s="240" t="s">
        <v>108</v>
      </c>
      <c r="B41" s="241"/>
      <c r="C41" s="242"/>
      <c r="D41" s="530"/>
      <c r="E41" s="531"/>
      <c r="F41" s="305" t="s">
        <v>109</v>
      </c>
      <c r="G41" s="391"/>
      <c r="H41" s="391"/>
      <c r="I41" s="391"/>
      <c r="J41" s="391"/>
      <c r="K41" s="391"/>
      <c r="L41" s="391"/>
      <c r="M41" s="391"/>
      <c r="N41" s="391"/>
      <c r="O41" s="391"/>
      <c r="P41" s="391"/>
      <c r="Q41" s="391"/>
      <c r="R41" s="391"/>
      <c r="S41" s="392"/>
      <c r="T41" s="392"/>
      <c r="U41" s="392"/>
      <c r="V41" s="392"/>
      <c r="W41" s="392"/>
      <c r="X41" s="370">
        <f t="shared" si="3"/>
        <v>0</v>
      </c>
      <c r="Y41" s="371">
        <f>Y40*1.5</f>
        <v>0</v>
      </c>
      <c r="Z41" s="372">
        <f t="shared" si="8"/>
        <v>0</v>
      </c>
      <c r="AA41" s="373">
        <f>Z41*'5. BENEFITS CALC'!$F$28</f>
        <v>0</v>
      </c>
      <c r="AB41" s="372">
        <f t="shared" si="5"/>
        <v>0</v>
      </c>
    </row>
    <row r="42" spans="1:28" s="42" customFormat="1" ht="21.75" customHeight="1">
      <c r="A42" s="605"/>
      <c r="B42" s="241"/>
      <c r="C42" s="242"/>
      <c r="D42" s="927"/>
      <c r="E42" s="928"/>
      <c r="F42" s="590" t="s">
        <v>110</v>
      </c>
      <c r="G42" s="591"/>
      <c r="H42" s="591"/>
      <c r="I42" s="591"/>
      <c r="J42" s="591"/>
      <c r="K42" s="591"/>
      <c r="L42" s="591"/>
      <c r="M42" s="591"/>
      <c r="N42" s="591"/>
      <c r="O42" s="591"/>
      <c r="P42" s="591"/>
      <c r="Q42" s="591"/>
      <c r="R42" s="591"/>
      <c r="S42" s="592"/>
      <c r="T42" s="592"/>
      <c r="U42" s="592"/>
      <c r="V42" s="592"/>
      <c r="W42" s="592"/>
      <c r="X42" s="571">
        <f t="shared" si="3"/>
        <v>0</v>
      </c>
      <c r="Y42" s="576"/>
      <c r="Z42" s="572">
        <f t="shared" si="8"/>
        <v>0</v>
      </c>
      <c r="AA42" s="573">
        <f>Z42*'5. BENEFITS CALC'!$G$28</f>
        <v>0</v>
      </c>
      <c r="AB42" s="572">
        <f t="shared" si="5"/>
        <v>0</v>
      </c>
    </row>
    <row r="43" spans="1:28" s="42" customFormat="1" ht="21.75" customHeight="1" thickBot="1">
      <c r="A43" s="244"/>
      <c r="B43" s="245"/>
      <c r="C43" s="246"/>
      <c r="D43" s="984"/>
      <c r="E43" s="985"/>
      <c r="F43" s="308" t="s">
        <v>110</v>
      </c>
      <c r="G43" s="393"/>
      <c r="H43" s="393"/>
      <c r="I43" s="393"/>
      <c r="J43" s="393"/>
      <c r="K43" s="393"/>
      <c r="L43" s="393"/>
      <c r="M43" s="393"/>
      <c r="N43" s="393"/>
      <c r="O43" s="393"/>
      <c r="P43" s="393"/>
      <c r="Q43" s="393"/>
      <c r="R43" s="393"/>
      <c r="S43" s="394"/>
      <c r="T43" s="394"/>
      <c r="U43" s="394"/>
      <c r="V43" s="394"/>
      <c r="W43" s="394"/>
      <c r="X43" s="376">
        <f t="shared" si="3"/>
        <v>0</v>
      </c>
      <c r="Y43" s="377"/>
      <c r="Z43" s="378">
        <f t="shared" si="8"/>
        <v>0</v>
      </c>
      <c r="AA43" s="379">
        <f>Z43*'5. BENEFITS CALC'!$G$28</f>
        <v>0</v>
      </c>
      <c r="AB43" s="378">
        <f t="shared" si="5"/>
        <v>0</v>
      </c>
    </row>
    <row r="44" spans="1:28" s="42" customFormat="1" ht="21.75" customHeight="1" thickTop="1">
      <c r="A44" s="216" t="s">
        <v>50</v>
      </c>
      <c r="B44" s="217"/>
      <c r="C44" s="217"/>
      <c r="D44" s="218"/>
      <c r="E44" s="219"/>
      <c r="F44" s="220" t="s">
        <v>107</v>
      </c>
      <c r="G44" s="395"/>
      <c r="H44" s="395"/>
      <c r="I44" s="395"/>
      <c r="J44" s="395"/>
      <c r="K44" s="395"/>
      <c r="L44" s="395"/>
      <c r="M44" s="395"/>
      <c r="N44" s="395"/>
      <c r="O44" s="395"/>
      <c r="P44" s="395"/>
      <c r="Q44" s="395"/>
      <c r="R44" s="395"/>
      <c r="S44" s="396"/>
      <c r="T44" s="396"/>
      <c r="U44" s="396"/>
      <c r="V44" s="396"/>
      <c r="W44" s="396"/>
      <c r="X44" s="364">
        <f t="shared" si="3"/>
        <v>0</v>
      </c>
      <c r="Y44" s="365"/>
      <c r="Z44" s="366">
        <f>SUM(X44)*Y44</f>
        <v>0</v>
      </c>
      <c r="AA44" s="367">
        <f>Z44*'5. BENEFITS CALC'!$E$28</f>
        <v>0</v>
      </c>
      <c r="AB44" s="366">
        <f t="shared" si="5"/>
        <v>0</v>
      </c>
    </row>
    <row r="45" spans="1:28" s="42" customFormat="1" ht="21.75" customHeight="1">
      <c r="A45" s="232" t="s">
        <v>108</v>
      </c>
      <c r="B45" s="233"/>
      <c r="C45" s="234"/>
      <c r="D45" s="532"/>
      <c r="E45" s="533"/>
      <c r="F45" s="235" t="s">
        <v>109</v>
      </c>
      <c r="G45" s="397"/>
      <c r="H45" s="397"/>
      <c r="I45" s="397"/>
      <c r="J45" s="397"/>
      <c r="K45" s="397"/>
      <c r="L45" s="397"/>
      <c r="M45" s="397"/>
      <c r="N45" s="397"/>
      <c r="O45" s="397"/>
      <c r="P45" s="397"/>
      <c r="Q45" s="397"/>
      <c r="R45" s="397"/>
      <c r="S45" s="398"/>
      <c r="T45" s="398"/>
      <c r="U45" s="398"/>
      <c r="V45" s="398"/>
      <c r="W45" s="398"/>
      <c r="X45" s="370">
        <f t="shared" si="3"/>
        <v>0</v>
      </c>
      <c r="Y45" s="371">
        <f>Y44*1.5</f>
        <v>0</v>
      </c>
      <c r="Z45" s="372">
        <f t="shared" ref="Z45:Z59" si="9">SUM(X45)*Y45</f>
        <v>0</v>
      </c>
      <c r="AA45" s="373">
        <f>Z45*'5. BENEFITS CALC'!$F$28</f>
        <v>0</v>
      </c>
      <c r="AB45" s="372">
        <f t="shared" si="5"/>
        <v>0</v>
      </c>
    </row>
    <row r="46" spans="1:28" s="42" customFormat="1" ht="21.75" customHeight="1">
      <c r="A46" s="580"/>
      <c r="B46" s="568"/>
      <c r="C46" s="568"/>
      <c r="D46" s="929"/>
      <c r="E46" s="930"/>
      <c r="F46" s="575" t="s">
        <v>110</v>
      </c>
      <c r="G46" s="569"/>
      <c r="H46" s="569"/>
      <c r="I46" s="569"/>
      <c r="J46" s="569"/>
      <c r="K46" s="569"/>
      <c r="L46" s="569"/>
      <c r="M46" s="569"/>
      <c r="N46" s="569"/>
      <c r="O46" s="569"/>
      <c r="P46" s="569"/>
      <c r="Q46" s="569"/>
      <c r="R46" s="569"/>
      <c r="S46" s="570"/>
      <c r="T46" s="570"/>
      <c r="U46" s="570"/>
      <c r="V46" s="570"/>
      <c r="W46" s="570"/>
      <c r="X46" s="571">
        <f t="shared" si="3"/>
        <v>0</v>
      </c>
      <c r="Y46" s="576"/>
      <c r="Z46" s="572">
        <f t="shared" si="9"/>
        <v>0</v>
      </c>
      <c r="AA46" s="573">
        <f>Z46*'5. BENEFITS CALC'!$G$28</f>
        <v>0</v>
      </c>
      <c r="AB46" s="572">
        <f t="shared" si="5"/>
        <v>0</v>
      </c>
    </row>
    <row r="47" spans="1:28" s="42" customFormat="1" ht="21.75" customHeight="1" thickBot="1">
      <c r="A47" s="141"/>
      <c r="B47" s="142"/>
      <c r="C47" s="143"/>
      <c r="D47" s="977"/>
      <c r="E47" s="978"/>
      <c r="F47" s="306" t="s">
        <v>110</v>
      </c>
      <c r="G47" s="399"/>
      <c r="H47" s="399"/>
      <c r="I47" s="399"/>
      <c r="J47" s="399"/>
      <c r="K47" s="399"/>
      <c r="L47" s="399"/>
      <c r="M47" s="399"/>
      <c r="N47" s="399"/>
      <c r="O47" s="399"/>
      <c r="P47" s="399"/>
      <c r="Q47" s="399"/>
      <c r="R47" s="399"/>
      <c r="S47" s="400"/>
      <c r="T47" s="400"/>
      <c r="U47" s="400"/>
      <c r="V47" s="400"/>
      <c r="W47" s="400"/>
      <c r="X47" s="376">
        <f t="shared" si="3"/>
        <v>0</v>
      </c>
      <c r="Y47" s="377"/>
      <c r="Z47" s="378">
        <f t="shared" si="9"/>
        <v>0</v>
      </c>
      <c r="AA47" s="379">
        <f>Z47*'5. BENEFITS CALC'!$G$28</f>
        <v>0</v>
      </c>
      <c r="AB47" s="378">
        <f t="shared" si="5"/>
        <v>0</v>
      </c>
    </row>
    <row r="48" spans="1:28" s="42" customFormat="1" ht="21.75" customHeight="1" thickTop="1">
      <c r="A48" s="236" t="s">
        <v>50</v>
      </c>
      <c r="B48" s="237"/>
      <c r="C48" s="237"/>
      <c r="D48" s="238"/>
      <c r="E48" s="219"/>
      <c r="F48" s="304" t="s">
        <v>107</v>
      </c>
      <c r="G48" s="389"/>
      <c r="H48" s="389"/>
      <c r="I48" s="389"/>
      <c r="J48" s="389"/>
      <c r="K48" s="389"/>
      <c r="L48" s="389"/>
      <c r="M48" s="389"/>
      <c r="N48" s="389"/>
      <c r="O48" s="389"/>
      <c r="P48" s="389"/>
      <c r="Q48" s="389"/>
      <c r="R48" s="389"/>
      <c r="S48" s="390"/>
      <c r="T48" s="390"/>
      <c r="U48" s="390"/>
      <c r="V48" s="390"/>
      <c r="W48" s="390"/>
      <c r="X48" s="364">
        <f t="shared" si="3"/>
        <v>0</v>
      </c>
      <c r="Y48" s="365"/>
      <c r="Z48" s="366">
        <f t="shared" si="9"/>
        <v>0</v>
      </c>
      <c r="AA48" s="367">
        <f>Z48*'5. BENEFITS CALC'!$E$28</f>
        <v>0</v>
      </c>
      <c r="AB48" s="366">
        <f t="shared" si="5"/>
        <v>0</v>
      </c>
    </row>
    <row r="49" spans="1:29" s="42" customFormat="1" ht="21.75" customHeight="1">
      <c r="A49" s="240" t="s">
        <v>108</v>
      </c>
      <c r="B49" s="241"/>
      <c r="C49" s="242"/>
      <c r="D49" s="530"/>
      <c r="E49" s="531"/>
      <c r="F49" s="305" t="s">
        <v>109</v>
      </c>
      <c r="G49" s="391"/>
      <c r="H49" s="391"/>
      <c r="I49" s="391"/>
      <c r="J49" s="391"/>
      <c r="K49" s="391"/>
      <c r="L49" s="391"/>
      <c r="M49" s="391"/>
      <c r="N49" s="391"/>
      <c r="O49" s="391"/>
      <c r="P49" s="391"/>
      <c r="Q49" s="391"/>
      <c r="R49" s="391"/>
      <c r="S49" s="392"/>
      <c r="T49" s="392"/>
      <c r="U49" s="392"/>
      <c r="V49" s="392"/>
      <c r="W49" s="392"/>
      <c r="X49" s="370">
        <f t="shared" si="3"/>
        <v>0</v>
      </c>
      <c r="Y49" s="371">
        <f>Y48*1.5</f>
        <v>0</v>
      </c>
      <c r="Z49" s="372">
        <f t="shared" si="9"/>
        <v>0</v>
      </c>
      <c r="AA49" s="373">
        <f>Z49*'5. BENEFITS CALC'!$F$28</f>
        <v>0</v>
      </c>
      <c r="AB49" s="372">
        <f t="shared" si="5"/>
        <v>0</v>
      </c>
    </row>
    <row r="50" spans="1:29" s="42" customFormat="1" ht="21.75" customHeight="1">
      <c r="A50" s="605"/>
      <c r="B50" s="241"/>
      <c r="C50" s="242"/>
      <c r="D50" s="927"/>
      <c r="E50" s="928"/>
      <c r="F50" s="590" t="s">
        <v>110</v>
      </c>
      <c r="G50" s="591"/>
      <c r="H50" s="591"/>
      <c r="I50" s="591"/>
      <c r="J50" s="591"/>
      <c r="K50" s="591"/>
      <c r="L50" s="591"/>
      <c r="M50" s="591"/>
      <c r="N50" s="591"/>
      <c r="O50" s="591"/>
      <c r="P50" s="591"/>
      <c r="Q50" s="591"/>
      <c r="R50" s="591"/>
      <c r="S50" s="592"/>
      <c r="T50" s="592"/>
      <c r="U50" s="592"/>
      <c r="V50" s="592"/>
      <c r="W50" s="592"/>
      <c r="X50" s="571">
        <f t="shared" si="3"/>
        <v>0</v>
      </c>
      <c r="Y50" s="576"/>
      <c r="Z50" s="572">
        <f t="shared" si="9"/>
        <v>0</v>
      </c>
      <c r="AA50" s="573">
        <f>Z50*'5. BENEFITS CALC'!$G$28</f>
        <v>0</v>
      </c>
      <c r="AB50" s="572">
        <f t="shared" si="5"/>
        <v>0</v>
      </c>
    </row>
    <row r="51" spans="1:29" s="42" customFormat="1" ht="21.75" customHeight="1" thickBot="1">
      <c r="A51" s="244"/>
      <c r="B51" s="245"/>
      <c r="C51" s="246"/>
      <c r="D51" s="984"/>
      <c r="E51" s="985"/>
      <c r="F51" s="308" t="s">
        <v>110</v>
      </c>
      <c r="G51" s="393"/>
      <c r="H51" s="393"/>
      <c r="I51" s="393"/>
      <c r="J51" s="393"/>
      <c r="K51" s="393"/>
      <c r="L51" s="393"/>
      <c r="M51" s="393"/>
      <c r="N51" s="393"/>
      <c r="O51" s="393"/>
      <c r="P51" s="393"/>
      <c r="Q51" s="393"/>
      <c r="R51" s="393"/>
      <c r="S51" s="394"/>
      <c r="T51" s="394"/>
      <c r="U51" s="394"/>
      <c r="V51" s="394"/>
      <c r="W51" s="394"/>
      <c r="X51" s="376">
        <f t="shared" si="3"/>
        <v>0</v>
      </c>
      <c r="Y51" s="377"/>
      <c r="Z51" s="378">
        <f t="shared" si="9"/>
        <v>0</v>
      </c>
      <c r="AA51" s="379">
        <f>Z51*'5. BENEFITS CALC'!$G$28</f>
        <v>0</v>
      </c>
      <c r="AB51" s="378">
        <f t="shared" si="5"/>
        <v>0</v>
      </c>
    </row>
    <row r="52" spans="1:29" s="42" customFormat="1" ht="21.75" customHeight="1" thickTop="1">
      <c r="A52" s="216" t="s">
        <v>50</v>
      </c>
      <c r="B52" s="217"/>
      <c r="C52" s="217"/>
      <c r="D52" s="218"/>
      <c r="E52" s="219"/>
      <c r="F52" s="220" t="s">
        <v>107</v>
      </c>
      <c r="G52" s="395"/>
      <c r="H52" s="395"/>
      <c r="I52" s="395"/>
      <c r="J52" s="395"/>
      <c r="K52" s="395"/>
      <c r="L52" s="395"/>
      <c r="M52" s="395"/>
      <c r="N52" s="395"/>
      <c r="O52" s="395"/>
      <c r="P52" s="395"/>
      <c r="Q52" s="395"/>
      <c r="R52" s="395"/>
      <c r="S52" s="396"/>
      <c r="T52" s="396"/>
      <c r="U52" s="396"/>
      <c r="V52" s="396"/>
      <c r="W52" s="396"/>
      <c r="X52" s="364">
        <f t="shared" si="3"/>
        <v>0</v>
      </c>
      <c r="Y52" s="365"/>
      <c r="Z52" s="366">
        <f t="shared" si="9"/>
        <v>0</v>
      </c>
      <c r="AA52" s="367">
        <f>Z52*'5. BENEFITS CALC'!$E$28</f>
        <v>0</v>
      </c>
      <c r="AB52" s="366">
        <f t="shared" si="5"/>
        <v>0</v>
      </c>
    </row>
    <row r="53" spans="1:29" s="42" customFormat="1" ht="21.75" customHeight="1">
      <c r="A53" s="232" t="s">
        <v>108</v>
      </c>
      <c r="B53" s="233"/>
      <c r="C53" s="234"/>
      <c r="D53" s="532"/>
      <c r="E53" s="533"/>
      <c r="F53" s="235" t="s">
        <v>109</v>
      </c>
      <c r="G53" s="397"/>
      <c r="H53" s="397"/>
      <c r="I53" s="397"/>
      <c r="J53" s="397"/>
      <c r="K53" s="397"/>
      <c r="L53" s="397"/>
      <c r="M53" s="397"/>
      <c r="N53" s="397"/>
      <c r="O53" s="397"/>
      <c r="P53" s="397"/>
      <c r="Q53" s="397"/>
      <c r="R53" s="397"/>
      <c r="S53" s="398"/>
      <c r="T53" s="398"/>
      <c r="U53" s="398"/>
      <c r="V53" s="398"/>
      <c r="W53" s="398"/>
      <c r="X53" s="370">
        <f t="shared" si="3"/>
        <v>0</v>
      </c>
      <c r="Y53" s="371">
        <f>Y52*1.5</f>
        <v>0</v>
      </c>
      <c r="Z53" s="372">
        <f t="shared" si="9"/>
        <v>0</v>
      </c>
      <c r="AA53" s="373">
        <f>Z53*'5. BENEFITS CALC'!$F$28</f>
        <v>0</v>
      </c>
      <c r="AB53" s="372">
        <f t="shared" si="5"/>
        <v>0</v>
      </c>
    </row>
    <row r="54" spans="1:29" s="42" customFormat="1" ht="21.75" customHeight="1">
      <c r="A54" s="580"/>
      <c r="B54" s="568"/>
      <c r="C54" s="568"/>
      <c r="D54" s="929"/>
      <c r="E54" s="930"/>
      <c r="F54" s="575" t="s">
        <v>110</v>
      </c>
      <c r="G54" s="569"/>
      <c r="H54" s="569"/>
      <c r="I54" s="569"/>
      <c r="J54" s="569"/>
      <c r="K54" s="569"/>
      <c r="L54" s="569"/>
      <c r="M54" s="569"/>
      <c r="N54" s="569"/>
      <c r="O54" s="569"/>
      <c r="P54" s="569"/>
      <c r="Q54" s="569"/>
      <c r="R54" s="569"/>
      <c r="S54" s="570"/>
      <c r="T54" s="570"/>
      <c r="U54" s="570"/>
      <c r="V54" s="570"/>
      <c r="W54" s="570"/>
      <c r="X54" s="571">
        <f t="shared" si="3"/>
        <v>0</v>
      </c>
      <c r="Y54" s="576"/>
      <c r="Z54" s="572">
        <f t="shared" si="9"/>
        <v>0</v>
      </c>
      <c r="AA54" s="573">
        <f>Z54*'5. BENEFITS CALC'!$G$28</f>
        <v>0</v>
      </c>
      <c r="AB54" s="572">
        <f t="shared" si="5"/>
        <v>0</v>
      </c>
    </row>
    <row r="55" spans="1:29" s="42" customFormat="1" ht="21.75" customHeight="1" thickBot="1">
      <c r="A55" s="141"/>
      <c r="B55" s="142"/>
      <c r="C55" s="143"/>
      <c r="D55" s="977"/>
      <c r="E55" s="978"/>
      <c r="F55" s="306" t="s">
        <v>110</v>
      </c>
      <c r="G55" s="399"/>
      <c r="H55" s="399"/>
      <c r="I55" s="399"/>
      <c r="J55" s="399"/>
      <c r="K55" s="399"/>
      <c r="L55" s="399"/>
      <c r="M55" s="399"/>
      <c r="N55" s="399"/>
      <c r="O55" s="399"/>
      <c r="P55" s="399"/>
      <c r="Q55" s="399"/>
      <c r="R55" s="399"/>
      <c r="S55" s="400"/>
      <c r="T55" s="400"/>
      <c r="U55" s="400"/>
      <c r="V55" s="400"/>
      <c r="W55" s="400"/>
      <c r="X55" s="376">
        <f t="shared" si="3"/>
        <v>0</v>
      </c>
      <c r="Y55" s="377"/>
      <c r="Z55" s="378">
        <f t="shared" si="9"/>
        <v>0</v>
      </c>
      <c r="AA55" s="379">
        <f>Z55*'5. BENEFITS CALC'!$G$28</f>
        <v>0</v>
      </c>
      <c r="AB55" s="378">
        <f t="shared" si="5"/>
        <v>0</v>
      </c>
    </row>
    <row r="56" spans="1:29" s="42" customFormat="1" ht="21.75" customHeight="1" thickTop="1">
      <c r="A56" s="236" t="s">
        <v>50</v>
      </c>
      <c r="B56" s="237"/>
      <c r="C56" s="237"/>
      <c r="D56" s="238"/>
      <c r="E56" s="219"/>
      <c r="F56" s="304" t="s">
        <v>107</v>
      </c>
      <c r="G56" s="389"/>
      <c r="H56" s="389"/>
      <c r="I56" s="389"/>
      <c r="J56" s="389"/>
      <c r="K56" s="389"/>
      <c r="L56" s="389"/>
      <c r="M56" s="389"/>
      <c r="N56" s="389"/>
      <c r="O56" s="389"/>
      <c r="P56" s="389"/>
      <c r="Q56" s="389"/>
      <c r="R56" s="389"/>
      <c r="S56" s="390"/>
      <c r="T56" s="390"/>
      <c r="U56" s="390"/>
      <c r="V56" s="390"/>
      <c r="W56" s="390"/>
      <c r="X56" s="364">
        <f t="shared" si="3"/>
        <v>0</v>
      </c>
      <c r="Y56" s="365"/>
      <c r="Z56" s="366">
        <f t="shared" si="9"/>
        <v>0</v>
      </c>
      <c r="AA56" s="367">
        <f>Z56*'5. BENEFITS CALC'!$E$28</f>
        <v>0</v>
      </c>
      <c r="AB56" s="366">
        <f t="shared" si="5"/>
        <v>0</v>
      </c>
    </row>
    <row r="57" spans="1:29" s="42" customFormat="1" ht="21.75" customHeight="1">
      <c r="A57" s="240" t="s">
        <v>108</v>
      </c>
      <c r="B57" s="241"/>
      <c r="C57" s="242"/>
      <c r="D57" s="530"/>
      <c r="E57" s="531"/>
      <c r="F57" s="305" t="s">
        <v>109</v>
      </c>
      <c r="G57" s="391"/>
      <c r="H57" s="391"/>
      <c r="I57" s="391"/>
      <c r="J57" s="391"/>
      <c r="K57" s="391"/>
      <c r="L57" s="391"/>
      <c r="M57" s="391"/>
      <c r="N57" s="391"/>
      <c r="O57" s="391"/>
      <c r="P57" s="391"/>
      <c r="Q57" s="391"/>
      <c r="R57" s="391"/>
      <c r="S57" s="392"/>
      <c r="T57" s="392"/>
      <c r="U57" s="392"/>
      <c r="V57" s="392"/>
      <c r="W57" s="392"/>
      <c r="X57" s="370">
        <f t="shared" si="3"/>
        <v>0</v>
      </c>
      <c r="Y57" s="371">
        <f>Y56*1.5</f>
        <v>0</v>
      </c>
      <c r="Z57" s="372">
        <f t="shared" si="9"/>
        <v>0</v>
      </c>
      <c r="AA57" s="373">
        <f>Z57*'5. BENEFITS CALC'!$F$28</f>
        <v>0</v>
      </c>
      <c r="AB57" s="372">
        <f t="shared" si="5"/>
        <v>0</v>
      </c>
    </row>
    <row r="58" spans="1:29" s="42" customFormat="1" ht="21.75" customHeight="1">
      <c r="A58" s="605"/>
      <c r="B58" s="241"/>
      <c r="C58" s="242"/>
      <c r="D58" s="927"/>
      <c r="E58" s="928"/>
      <c r="F58" s="590" t="s">
        <v>110</v>
      </c>
      <c r="G58" s="591"/>
      <c r="H58" s="591"/>
      <c r="I58" s="591"/>
      <c r="J58" s="591"/>
      <c r="K58" s="591"/>
      <c r="L58" s="591"/>
      <c r="M58" s="591"/>
      <c r="N58" s="591"/>
      <c r="O58" s="591"/>
      <c r="P58" s="591"/>
      <c r="Q58" s="591"/>
      <c r="R58" s="591"/>
      <c r="S58" s="592"/>
      <c r="T58" s="592"/>
      <c r="U58" s="592"/>
      <c r="V58" s="592"/>
      <c r="W58" s="592"/>
      <c r="X58" s="571">
        <f t="shared" si="3"/>
        <v>0</v>
      </c>
      <c r="Y58" s="576"/>
      <c r="Z58" s="572">
        <f t="shared" si="9"/>
        <v>0</v>
      </c>
      <c r="AA58" s="573">
        <f>Z58*'5. BENEFITS CALC'!$G$28</f>
        <v>0</v>
      </c>
      <c r="AB58" s="572">
        <f t="shared" si="5"/>
        <v>0</v>
      </c>
    </row>
    <row r="59" spans="1:29" s="42" customFormat="1" ht="21.75" customHeight="1" thickBot="1">
      <c r="A59" s="244"/>
      <c r="B59" s="245"/>
      <c r="C59" s="246"/>
      <c r="D59" s="984"/>
      <c r="E59" s="985"/>
      <c r="F59" s="308" t="s">
        <v>110</v>
      </c>
      <c r="G59" s="393"/>
      <c r="H59" s="393"/>
      <c r="I59" s="393"/>
      <c r="J59" s="393"/>
      <c r="K59" s="393"/>
      <c r="L59" s="393"/>
      <c r="M59" s="393"/>
      <c r="N59" s="393"/>
      <c r="O59" s="393"/>
      <c r="P59" s="393"/>
      <c r="Q59" s="393"/>
      <c r="R59" s="393"/>
      <c r="S59" s="394"/>
      <c r="T59" s="394"/>
      <c r="U59" s="394"/>
      <c r="V59" s="394"/>
      <c r="W59" s="394"/>
      <c r="X59" s="376">
        <f t="shared" si="3"/>
        <v>0</v>
      </c>
      <c r="Y59" s="377"/>
      <c r="Z59" s="378">
        <f t="shared" si="9"/>
        <v>0</v>
      </c>
      <c r="AA59" s="379">
        <f>Z59*'5. BENEFITS CALC'!$G$28</f>
        <v>0</v>
      </c>
      <c r="AB59" s="378">
        <f t="shared" si="5"/>
        <v>0</v>
      </c>
    </row>
    <row r="60" spans="1:29" s="42" customFormat="1" ht="21.75" customHeight="1" thickTop="1">
      <c r="A60" s="216" t="s">
        <v>50</v>
      </c>
      <c r="B60" s="217"/>
      <c r="C60" s="217"/>
      <c r="D60" s="218"/>
      <c r="E60" s="219"/>
      <c r="F60" s="220" t="s">
        <v>107</v>
      </c>
      <c r="G60" s="395"/>
      <c r="H60" s="395"/>
      <c r="I60" s="395"/>
      <c r="J60" s="395"/>
      <c r="K60" s="395"/>
      <c r="L60" s="395"/>
      <c r="M60" s="395"/>
      <c r="N60" s="395"/>
      <c r="O60" s="395"/>
      <c r="P60" s="395"/>
      <c r="Q60" s="395"/>
      <c r="R60" s="395"/>
      <c r="S60" s="396"/>
      <c r="T60" s="396"/>
      <c r="U60" s="396"/>
      <c r="V60" s="396"/>
      <c r="W60" s="396"/>
      <c r="X60" s="364">
        <f t="shared" si="3"/>
        <v>0</v>
      </c>
      <c r="Y60" s="365"/>
      <c r="Z60" s="366">
        <f>SUM(X60)*Y60</f>
        <v>0</v>
      </c>
      <c r="AA60" s="367">
        <f>Z60*'5. BENEFITS CALC'!$E$28</f>
        <v>0</v>
      </c>
      <c r="AB60" s="366">
        <f t="shared" si="5"/>
        <v>0</v>
      </c>
    </row>
    <row r="61" spans="1:29" s="42" customFormat="1" ht="21.75" customHeight="1">
      <c r="A61" s="232" t="s">
        <v>108</v>
      </c>
      <c r="B61" s="233"/>
      <c r="C61" s="234"/>
      <c r="D61" s="532"/>
      <c r="E61" s="533"/>
      <c r="F61" s="235" t="s">
        <v>109</v>
      </c>
      <c r="G61" s="397"/>
      <c r="H61" s="397"/>
      <c r="I61" s="397"/>
      <c r="J61" s="397"/>
      <c r="K61" s="397"/>
      <c r="L61" s="397"/>
      <c r="M61" s="397"/>
      <c r="N61" s="397"/>
      <c r="O61" s="397"/>
      <c r="P61" s="397"/>
      <c r="Q61" s="397"/>
      <c r="R61" s="397"/>
      <c r="S61" s="398"/>
      <c r="T61" s="398"/>
      <c r="U61" s="398"/>
      <c r="V61" s="398"/>
      <c r="W61" s="398"/>
      <c r="X61" s="370">
        <f t="shared" si="3"/>
        <v>0</v>
      </c>
      <c r="Y61" s="371">
        <f>Y60*1.5</f>
        <v>0</v>
      </c>
      <c r="Z61" s="372">
        <f t="shared" ref="Z61:Z67" si="10">SUM(X61)*Y61</f>
        <v>0</v>
      </c>
      <c r="AA61" s="373">
        <f>Z61*'5. BENEFITS CALC'!$F$28</f>
        <v>0</v>
      </c>
      <c r="AB61" s="372">
        <f t="shared" si="5"/>
        <v>0</v>
      </c>
    </row>
    <row r="62" spans="1:29" s="42" customFormat="1" ht="21.75" customHeight="1">
      <c r="A62" s="580"/>
      <c r="B62" s="568"/>
      <c r="C62" s="568"/>
      <c r="D62" s="929"/>
      <c r="E62" s="930"/>
      <c r="F62" s="575" t="s">
        <v>110</v>
      </c>
      <c r="G62" s="569"/>
      <c r="H62" s="569"/>
      <c r="I62" s="569"/>
      <c r="J62" s="569"/>
      <c r="K62" s="569"/>
      <c r="L62" s="569"/>
      <c r="M62" s="569"/>
      <c r="N62" s="569"/>
      <c r="O62" s="569"/>
      <c r="P62" s="569"/>
      <c r="Q62" s="569"/>
      <c r="R62" s="569"/>
      <c r="S62" s="570"/>
      <c r="T62" s="570"/>
      <c r="U62" s="570"/>
      <c r="V62" s="570"/>
      <c r="W62" s="570"/>
      <c r="X62" s="571">
        <f t="shared" si="3"/>
        <v>0</v>
      </c>
      <c r="Y62" s="576"/>
      <c r="Z62" s="572">
        <f t="shared" si="10"/>
        <v>0</v>
      </c>
      <c r="AA62" s="573">
        <f>Z62*'5. BENEFITS CALC'!$G$28</f>
        <v>0</v>
      </c>
      <c r="AB62" s="572">
        <f t="shared" si="5"/>
        <v>0</v>
      </c>
    </row>
    <row r="63" spans="1:29" s="42" customFormat="1" ht="21.75" customHeight="1" thickBot="1">
      <c r="A63" s="141"/>
      <c r="B63" s="142"/>
      <c r="C63" s="143"/>
      <c r="D63" s="977"/>
      <c r="E63" s="978"/>
      <c r="F63" s="306" t="s">
        <v>110</v>
      </c>
      <c r="G63" s="399"/>
      <c r="H63" s="399"/>
      <c r="I63" s="399"/>
      <c r="J63" s="399"/>
      <c r="K63" s="399"/>
      <c r="L63" s="399"/>
      <c r="M63" s="399"/>
      <c r="N63" s="399"/>
      <c r="O63" s="399"/>
      <c r="P63" s="399"/>
      <c r="Q63" s="399"/>
      <c r="R63" s="399"/>
      <c r="S63" s="400"/>
      <c r="T63" s="400"/>
      <c r="U63" s="400"/>
      <c r="V63" s="400"/>
      <c r="W63" s="400"/>
      <c r="X63" s="376">
        <f t="shared" si="3"/>
        <v>0</v>
      </c>
      <c r="Y63" s="377"/>
      <c r="Z63" s="378">
        <f t="shared" si="10"/>
        <v>0</v>
      </c>
      <c r="AA63" s="379">
        <f>Z63*'5. BENEFITS CALC'!$G$28</f>
        <v>0</v>
      </c>
      <c r="AB63" s="378">
        <f t="shared" si="5"/>
        <v>0</v>
      </c>
    </row>
    <row r="64" spans="1:29" ht="17.149999999999999" customHeight="1" thickTop="1">
      <c r="A64" s="236" t="s">
        <v>50</v>
      </c>
      <c r="B64" s="237"/>
      <c r="C64" s="237"/>
      <c r="D64" s="238"/>
      <c r="E64" s="219"/>
      <c r="F64" s="304" t="s">
        <v>107</v>
      </c>
      <c r="G64" s="389"/>
      <c r="H64" s="389"/>
      <c r="I64" s="389"/>
      <c r="J64" s="389"/>
      <c r="K64" s="389"/>
      <c r="L64" s="389"/>
      <c r="M64" s="389"/>
      <c r="N64" s="389"/>
      <c r="O64" s="389"/>
      <c r="P64" s="389"/>
      <c r="Q64" s="389"/>
      <c r="R64" s="389"/>
      <c r="S64" s="390"/>
      <c r="T64" s="390"/>
      <c r="U64" s="390"/>
      <c r="V64" s="390"/>
      <c r="W64" s="390"/>
      <c r="X64" s="364">
        <f t="shared" ref="X64:X71" si="11">SUM(G64:W64)</f>
        <v>0</v>
      </c>
      <c r="Y64" s="365"/>
      <c r="Z64" s="366">
        <f t="shared" si="10"/>
        <v>0</v>
      </c>
      <c r="AA64" s="367">
        <f>Z64*'5. BENEFITS CALC'!$E$28</f>
        <v>0</v>
      </c>
      <c r="AB64" s="366">
        <f t="shared" ref="AB64:AB71" si="12">SUM(Z64:AA64)</f>
        <v>0</v>
      </c>
      <c r="AC64" s="48"/>
    </row>
    <row r="65" spans="1:28" ht="17.149999999999999" customHeight="1">
      <c r="A65" s="240" t="s">
        <v>108</v>
      </c>
      <c r="B65" s="241"/>
      <c r="C65" s="242"/>
      <c r="D65" s="530"/>
      <c r="E65" s="531"/>
      <c r="F65" s="305" t="s">
        <v>109</v>
      </c>
      <c r="G65" s="391"/>
      <c r="H65" s="391"/>
      <c r="I65" s="391"/>
      <c r="J65" s="391"/>
      <c r="K65" s="391"/>
      <c r="L65" s="391"/>
      <c r="M65" s="391"/>
      <c r="N65" s="391"/>
      <c r="O65" s="391"/>
      <c r="P65" s="391"/>
      <c r="Q65" s="391"/>
      <c r="R65" s="391"/>
      <c r="S65" s="392"/>
      <c r="T65" s="392"/>
      <c r="U65" s="392"/>
      <c r="V65" s="392"/>
      <c r="W65" s="392"/>
      <c r="X65" s="370">
        <f t="shared" si="11"/>
        <v>0</v>
      </c>
      <c r="Y65" s="371">
        <f>Y64*1.5</f>
        <v>0</v>
      </c>
      <c r="Z65" s="372">
        <f t="shared" si="10"/>
        <v>0</v>
      </c>
      <c r="AA65" s="373">
        <f>Z65*'5. BENEFITS CALC'!$F$28</f>
        <v>0</v>
      </c>
      <c r="AB65" s="372">
        <f t="shared" si="12"/>
        <v>0</v>
      </c>
    </row>
    <row r="66" spans="1:28" ht="26" customHeight="1">
      <c r="A66" s="605"/>
      <c r="B66" s="241"/>
      <c r="C66" s="242"/>
      <c r="D66" s="927"/>
      <c r="E66" s="928"/>
      <c r="F66" s="590" t="s">
        <v>110</v>
      </c>
      <c r="G66" s="591"/>
      <c r="H66" s="591"/>
      <c r="I66" s="591"/>
      <c r="J66" s="591"/>
      <c r="K66" s="591"/>
      <c r="L66" s="591"/>
      <c r="M66" s="591"/>
      <c r="N66" s="591"/>
      <c r="O66" s="591"/>
      <c r="P66" s="591"/>
      <c r="Q66" s="591"/>
      <c r="R66" s="591"/>
      <c r="S66" s="592"/>
      <c r="T66" s="592"/>
      <c r="U66" s="592"/>
      <c r="V66" s="592"/>
      <c r="W66" s="592"/>
      <c r="X66" s="571">
        <f t="shared" si="11"/>
        <v>0</v>
      </c>
      <c r="Y66" s="576"/>
      <c r="Z66" s="572">
        <f t="shared" si="10"/>
        <v>0</v>
      </c>
      <c r="AA66" s="573">
        <f>Z66*'5. BENEFITS CALC'!$G$28</f>
        <v>0</v>
      </c>
      <c r="AB66" s="572">
        <f t="shared" si="12"/>
        <v>0</v>
      </c>
    </row>
    <row r="67" spans="1:28" ht="23" customHeight="1" thickBot="1">
      <c r="A67" s="244"/>
      <c r="B67" s="245"/>
      <c r="C67" s="246"/>
      <c r="D67" s="984"/>
      <c r="E67" s="985"/>
      <c r="F67" s="308" t="s">
        <v>110</v>
      </c>
      <c r="G67" s="393"/>
      <c r="H67" s="393"/>
      <c r="I67" s="393"/>
      <c r="J67" s="393"/>
      <c r="K67" s="393"/>
      <c r="L67" s="393"/>
      <c r="M67" s="393"/>
      <c r="N67" s="393"/>
      <c r="O67" s="393"/>
      <c r="P67" s="393"/>
      <c r="Q67" s="393"/>
      <c r="R67" s="393"/>
      <c r="S67" s="394"/>
      <c r="T67" s="394"/>
      <c r="U67" s="394"/>
      <c r="V67" s="394"/>
      <c r="W67" s="394"/>
      <c r="X67" s="376">
        <f t="shared" si="11"/>
        <v>0</v>
      </c>
      <c r="Y67" s="377"/>
      <c r="Z67" s="378">
        <f t="shared" si="10"/>
        <v>0</v>
      </c>
      <c r="AA67" s="379">
        <f>Z67*'5. BENEFITS CALC'!$G$28</f>
        <v>0</v>
      </c>
      <c r="AB67" s="378">
        <f t="shared" si="12"/>
        <v>0</v>
      </c>
    </row>
    <row r="68" spans="1:28" ht="17.149999999999999" customHeight="1" thickTop="1">
      <c r="A68" s="216" t="s">
        <v>50</v>
      </c>
      <c r="B68" s="217"/>
      <c r="C68" s="217"/>
      <c r="D68" s="218"/>
      <c r="E68" s="219"/>
      <c r="F68" s="220" t="s">
        <v>107</v>
      </c>
      <c r="G68" s="395"/>
      <c r="H68" s="395"/>
      <c r="I68" s="395"/>
      <c r="J68" s="395"/>
      <c r="K68" s="395"/>
      <c r="L68" s="395"/>
      <c r="M68" s="395"/>
      <c r="N68" s="395"/>
      <c r="O68" s="395"/>
      <c r="P68" s="395"/>
      <c r="Q68" s="395"/>
      <c r="R68" s="395"/>
      <c r="S68" s="396"/>
      <c r="T68" s="396"/>
      <c r="U68" s="396"/>
      <c r="V68" s="396"/>
      <c r="W68" s="396"/>
      <c r="X68" s="364">
        <f t="shared" si="11"/>
        <v>0</v>
      </c>
      <c r="Y68" s="365"/>
      <c r="Z68" s="366">
        <f>SUM(X68)*Y68</f>
        <v>0</v>
      </c>
      <c r="AA68" s="367">
        <f>Z68*'5. BENEFITS CALC'!$E$28</f>
        <v>0</v>
      </c>
      <c r="AB68" s="366">
        <f t="shared" si="12"/>
        <v>0</v>
      </c>
    </row>
    <row r="69" spans="1:28" ht="17.149999999999999" customHeight="1">
      <c r="A69" s="232" t="s">
        <v>108</v>
      </c>
      <c r="B69" s="233"/>
      <c r="C69" s="234"/>
      <c r="D69" s="532"/>
      <c r="E69" s="533"/>
      <c r="F69" s="235" t="s">
        <v>109</v>
      </c>
      <c r="G69" s="397"/>
      <c r="H69" s="397"/>
      <c r="I69" s="397"/>
      <c r="J69" s="397"/>
      <c r="K69" s="397"/>
      <c r="L69" s="397"/>
      <c r="M69" s="397"/>
      <c r="N69" s="397"/>
      <c r="O69" s="397"/>
      <c r="P69" s="397"/>
      <c r="Q69" s="397"/>
      <c r="R69" s="397"/>
      <c r="S69" s="398"/>
      <c r="T69" s="398"/>
      <c r="U69" s="398"/>
      <c r="V69" s="398"/>
      <c r="W69" s="398"/>
      <c r="X69" s="370">
        <f t="shared" si="11"/>
        <v>0</v>
      </c>
      <c r="Y69" s="371">
        <f>Y68*1.5</f>
        <v>0</v>
      </c>
      <c r="Z69" s="372">
        <f t="shared" ref="Z69:Z71" si="13">SUM(X69)*Y69</f>
        <v>0</v>
      </c>
      <c r="AA69" s="373">
        <f>Z69*'5. BENEFITS CALC'!$F$28</f>
        <v>0</v>
      </c>
      <c r="AB69" s="372">
        <f t="shared" si="12"/>
        <v>0</v>
      </c>
    </row>
    <row r="70" spans="1:28" s="63" customFormat="1" ht="26" customHeight="1">
      <c r="A70" s="580"/>
      <c r="B70" s="568"/>
      <c r="C70" s="568"/>
      <c r="D70" s="929"/>
      <c r="E70" s="930"/>
      <c r="F70" s="575" t="s">
        <v>110</v>
      </c>
      <c r="G70" s="569"/>
      <c r="H70" s="569"/>
      <c r="I70" s="569"/>
      <c r="J70" s="569"/>
      <c r="K70" s="569"/>
      <c r="L70" s="569"/>
      <c r="M70" s="569"/>
      <c r="N70" s="569"/>
      <c r="O70" s="569"/>
      <c r="P70" s="569"/>
      <c r="Q70" s="569"/>
      <c r="R70" s="569"/>
      <c r="S70" s="570"/>
      <c r="T70" s="570"/>
      <c r="U70" s="570"/>
      <c r="V70" s="570"/>
      <c r="W70" s="570"/>
      <c r="X70" s="571">
        <f t="shared" si="11"/>
        <v>0</v>
      </c>
      <c r="Y70" s="576"/>
      <c r="Z70" s="572">
        <f t="shared" si="13"/>
        <v>0</v>
      </c>
      <c r="AA70" s="573">
        <f>Z70*'5. BENEFITS CALC'!$G$28</f>
        <v>0</v>
      </c>
      <c r="AB70" s="572">
        <f t="shared" si="12"/>
        <v>0</v>
      </c>
    </row>
    <row r="71" spans="1:28" ht="29.5" customHeight="1" thickBot="1">
      <c r="A71" s="141"/>
      <c r="B71" s="142"/>
      <c r="C71" s="143"/>
      <c r="D71" s="977"/>
      <c r="E71" s="978"/>
      <c r="F71" s="306" t="s">
        <v>110</v>
      </c>
      <c r="G71" s="399"/>
      <c r="H71" s="399"/>
      <c r="I71" s="399"/>
      <c r="J71" s="399"/>
      <c r="K71" s="399"/>
      <c r="L71" s="399"/>
      <c r="M71" s="399"/>
      <c r="N71" s="399"/>
      <c r="O71" s="399"/>
      <c r="P71" s="399"/>
      <c r="Q71" s="399"/>
      <c r="R71" s="399"/>
      <c r="S71" s="400"/>
      <c r="T71" s="400"/>
      <c r="U71" s="400"/>
      <c r="V71" s="400"/>
      <c r="W71" s="400"/>
      <c r="X71" s="376">
        <f t="shared" si="11"/>
        <v>0</v>
      </c>
      <c r="Y71" s="377"/>
      <c r="Z71" s="378">
        <f t="shared" si="13"/>
        <v>0</v>
      </c>
      <c r="AA71" s="379">
        <f>Z71*'5. BENEFITS CALC'!$G$28</f>
        <v>0</v>
      </c>
      <c r="AB71" s="378">
        <f t="shared" si="12"/>
        <v>0</v>
      </c>
    </row>
    <row r="72" spans="1:28" ht="18.5" thickTop="1">
      <c r="A72" s="986" t="s">
        <v>111</v>
      </c>
      <c r="B72" s="987"/>
      <c r="C72" s="987"/>
      <c r="D72" s="987"/>
      <c r="E72" s="987"/>
      <c r="F72" s="987"/>
      <c r="G72" s="987"/>
      <c r="H72" s="987"/>
      <c r="I72" s="987"/>
      <c r="J72" s="987"/>
      <c r="K72" s="987"/>
      <c r="L72" s="987"/>
      <c r="M72" s="988"/>
      <c r="N72" s="456"/>
      <c r="O72" s="456"/>
      <c r="P72" s="456"/>
      <c r="Q72" s="966" t="s">
        <v>112</v>
      </c>
      <c r="R72" s="967"/>
      <c r="S72" s="967"/>
      <c r="T72" s="967"/>
      <c r="U72" s="967"/>
      <c r="V72" s="967"/>
      <c r="W72" s="968"/>
      <c r="X72" s="401">
        <f>SUM(X12,X16,X20,X24,X28,X32,X36,X40,X44,X48,X52,X56,X60,X64,X68)</f>
        <v>0</v>
      </c>
      <c r="Y72" s="327" t="s">
        <v>113</v>
      </c>
      <c r="Z72" s="328"/>
      <c r="AA72" s="329"/>
      <c r="AB72" s="403">
        <f>SUM(Z12,Z16,Z20,Z24,Z28,Z32,Z36,Z40,Z44,Z48,Z52,Z56,Z60,Z64,Z68)</f>
        <v>0</v>
      </c>
    </row>
    <row r="73" spans="1:28" ht="18">
      <c r="A73" s="997"/>
      <c r="B73" s="998"/>
      <c r="C73" s="998"/>
      <c r="D73" s="998"/>
      <c r="E73" s="998"/>
      <c r="F73" s="998"/>
      <c r="G73" s="998"/>
      <c r="H73" s="998"/>
      <c r="I73" s="998"/>
      <c r="J73" s="998"/>
      <c r="K73" s="998"/>
      <c r="L73" s="998"/>
      <c r="M73" s="999"/>
      <c r="N73" s="586"/>
      <c r="O73" s="586"/>
      <c r="P73" s="586"/>
      <c r="Q73" s="993" t="s">
        <v>114</v>
      </c>
      <c r="R73" s="994"/>
      <c r="S73" s="994"/>
      <c r="T73" s="994"/>
      <c r="U73" s="994"/>
      <c r="V73" s="994"/>
      <c r="W73" s="995"/>
      <c r="X73" s="402">
        <f>SUM(X13:X15,X17:X19,X21:X23,X25:X27,X29:X31,X33:X35,X37:X39,X41:X43,X45:X47,X49:X51,X53:X55,X57:X59,X61:X63,X65:X67,X69:X71)</f>
        <v>0</v>
      </c>
      <c r="Y73" s="330" t="s">
        <v>115</v>
      </c>
      <c r="Z73" s="331"/>
      <c r="AA73" s="332"/>
      <c r="AB73" s="404">
        <f>SUM(AA12,AA16,AA20,AA24,AA28,AA32,AA36,AA40,AA44,AA48,AA52,AA56,AA60,AA64,AA68)</f>
        <v>0</v>
      </c>
    </row>
    <row r="74" spans="1:28" ht="18">
      <c r="A74" s="1000"/>
      <c r="B74" s="1001"/>
      <c r="C74" s="1001"/>
      <c r="D74" s="1001"/>
      <c r="E74" s="1001"/>
      <c r="F74" s="1001"/>
      <c r="G74" s="1001"/>
      <c r="H74" s="1001"/>
      <c r="I74" s="1001"/>
      <c r="J74" s="1001"/>
      <c r="K74" s="1001"/>
      <c r="L74" s="1001"/>
      <c r="M74" s="1002"/>
      <c r="N74" s="585"/>
      <c r="O74" s="585"/>
      <c r="P74" s="585"/>
      <c r="Q74" s="996" t="s">
        <v>116</v>
      </c>
      <c r="R74" s="994"/>
      <c r="S74" s="994"/>
      <c r="T74" s="994"/>
      <c r="U74" s="994"/>
      <c r="V74" s="994"/>
      <c r="W74" s="995"/>
      <c r="X74" s="402">
        <f>SUM(X72:X73)</f>
        <v>0</v>
      </c>
      <c r="Y74" s="330" t="s">
        <v>117</v>
      </c>
      <c r="Z74" s="331"/>
      <c r="AA74" s="332"/>
      <c r="AB74" s="404">
        <f>SUM(AB72:AB73)</f>
        <v>0</v>
      </c>
    </row>
    <row r="75" spans="1:28" ht="18">
      <c r="A75" s="1000"/>
      <c r="B75" s="1001"/>
      <c r="C75" s="1001"/>
      <c r="D75" s="1001"/>
      <c r="E75" s="1001"/>
      <c r="F75" s="1001"/>
      <c r="G75" s="1001"/>
      <c r="H75" s="1001"/>
      <c r="I75" s="1001"/>
      <c r="J75" s="1001"/>
      <c r="K75" s="1001"/>
      <c r="L75" s="1001"/>
      <c r="M75" s="1002"/>
      <c r="N75" s="144"/>
      <c r="O75" s="144"/>
      <c r="P75" s="144"/>
      <c r="Q75" s="144"/>
      <c r="R75" s="144"/>
      <c r="S75" s="144"/>
      <c r="T75" s="145"/>
      <c r="U75" s="145"/>
      <c r="V75" s="145"/>
      <c r="W75" s="145"/>
      <c r="X75" s="146"/>
      <c r="Y75" s="330" t="s">
        <v>118</v>
      </c>
      <c r="Z75" s="331"/>
      <c r="AA75" s="332"/>
      <c r="AB75" s="404">
        <f>SUM(Z13:Z15,Z17:Z19,Z21:Z23,Z25:Z27,Z29:Z31,Z33:Z35,Z37:Z39,Z41:Z43,Z45:Z47,Z49:Z51,Z53:Z55,Z57:Z59,Z61:Z63,Z65:Z67,Z69:Z71)</f>
        <v>0</v>
      </c>
    </row>
    <row r="76" spans="1:28" ht="18">
      <c r="A76" s="1000"/>
      <c r="B76" s="1001"/>
      <c r="C76" s="1001"/>
      <c r="D76" s="1001"/>
      <c r="E76" s="1001"/>
      <c r="F76" s="1001"/>
      <c r="G76" s="1001"/>
      <c r="H76" s="1001"/>
      <c r="I76" s="1001"/>
      <c r="J76" s="1001"/>
      <c r="K76" s="1001"/>
      <c r="L76" s="1001"/>
      <c r="M76" s="1002"/>
      <c r="N76" s="145"/>
      <c r="O76" s="145"/>
      <c r="P76" s="145"/>
      <c r="Q76" s="145"/>
      <c r="R76" s="145"/>
      <c r="S76" s="145"/>
      <c r="T76" s="145"/>
      <c r="U76" s="145"/>
      <c r="V76" s="145"/>
      <c r="W76" s="145"/>
      <c r="X76" s="146"/>
      <c r="Y76" s="330" t="s">
        <v>119</v>
      </c>
      <c r="Z76" s="331"/>
      <c r="AA76" s="332"/>
      <c r="AB76" s="404">
        <f>SUM(AA13:AA15,AA17:AA19,AA21:AA23,AA25:AA27,AA29:AA31,AA33:AA35,AA37:AA39,AA41:AA43,AA45:AA47,AA49:AA51,AA53:AA55,AA57:AA59,AA61:AA63,AA65:AA67,AA69:AA71)</f>
        <v>0</v>
      </c>
    </row>
    <row r="77" spans="1:28" ht="18">
      <c r="A77" s="1003"/>
      <c r="B77" s="1004"/>
      <c r="C77" s="1004"/>
      <c r="D77" s="1004"/>
      <c r="E77" s="1004"/>
      <c r="F77" s="1004"/>
      <c r="G77" s="1004"/>
      <c r="H77" s="1004"/>
      <c r="I77" s="1004"/>
      <c r="J77" s="1004"/>
      <c r="K77" s="1004"/>
      <c r="L77" s="1004"/>
      <c r="M77" s="1005"/>
      <c r="N77" s="147"/>
      <c r="O77" s="147"/>
      <c r="P77" s="147"/>
      <c r="Q77" s="147"/>
      <c r="R77" s="147"/>
      <c r="S77" s="147"/>
      <c r="T77" s="147"/>
      <c r="U77" s="147"/>
      <c r="V77" s="147"/>
      <c r="W77" s="147"/>
      <c r="X77" s="147"/>
      <c r="Y77" s="333" t="s">
        <v>120</v>
      </c>
      <c r="Z77" s="334"/>
      <c r="AA77" s="335"/>
      <c r="AB77" s="404">
        <f>SUM(AB75:AB76)</f>
        <v>0</v>
      </c>
    </row>
    <row r="78" spans="1:28" ht="18">
      <c r="A78" s="587"/>
      <c r="B78" s="588"/>
      <c r="C78" s="588"/>
      <c r="D78" s="588"/>
      <c r="E78" s="588"/>
      <c r="F78" s="589"/>
      <c r="G78" s="588"/>
      <c r="H78" s="588"/>
      <c r="I78" s="588"/>
      <c r="J78" s="588"/>
      <c r="K78" s="588"/>
      <c r="L78" s="588"/>
      <c r="M78" s="588"/>
      <c r="N78" s="588"/>
      <c r="O78" s="588"/>
      <c r="P78" s="588"/>
      <c r="Q78" s="588"/>
      <c r="R78" s="148"/>
      <c r="S78" s="148"/>
      <c r="T78" s="148"/>
      <c r="U78" s="148"/>
      <c r="V78" s="148"/>
      <c r="W78" s="148"/>
      <c r="X78" s="149"/>
      <c r="Y78" s="336" t="s">
        <v>121</v>
      </c>
      <c r="Z78" s="337"/>
      <c r="AA78" s="338"/>
      <c r="AB78" s="405">
        <f>SUM(AB77,AB74)</f>
        <v>0</v>
      </c>
    </row>
  </sheetData>
  <sheetProtection algorithmName="SHA-512" hashValue="s49JyauBweUFshYR3+KkWY24ASJ3mcMquY1MnPCFbmZ0g11AcYwEgExjdpkKT/oFFAuMrZt6jgJXIp2L2qhomg==" saltValue="nNhwX+DqMJKNzshBRZ8ndw==" spinCount="100000" sheet="1" objects="1" scenarios="1" selectLockedCells="1"/>
  <protectedRanges>
    <protectedRange sqref="A12:W71" name="Range1"/>
    <protectedRange sqref="A73:M77" name="Range2"/>
    <protectedRange sqref="Y12" name="Range5"/>
    <protectedRange sqref="Y14:Y16" name="Range6"/>
    <protectedRange sqref="Y18:Y20" name="Range7"/>
    <protectedRange sqref="Y22:Y24" name="Range8"/>
    <protectedRange sqref="Y26:Y28" name="Range9"/>
    <protectedRange sqref="Y30:Y32" name="Range10"/>
    <protectedRange sqref="Y34:Y36" name="Range11"/>
    <protectedRange sqref="Y38:Y40" name="Range12"/>
    <protectedRange sqref="Y42:Y44" name="Range13"/>
    <protectedRange sqref="Y46:Y48" name="Range14"/>
    <protectedRange sqref="Y50:Y52" name="Range15"/>
    <protectedRange sqref="Y54:Y56 Y64" name="Range16"/>
    <protectedRange sqref="Y58:Y60 Y66:Y68" name="Range17"/>
    <protectedRange sqref="Y62:Y63 Y70:Y71" name="Range18"/>
  </protectedRanges>
  <mergeCells count="64">
    <mergeCell ref="D71:E71"/>
    <mergeCell ref="D62:E62"/>
    <mergeCell ref="D63:E63"/>
    <mergeCell ref="A72:M72"/>
    <mergeCell ref="Q72:W72"/>
    <mergeCell ref="A73:M77"/>
    <mergeCell ref="Q73:W73"/>
    <mergeCell ref="Q74:W74"/>
    <mergeCell ref="D66:E66"/>
    <mergeCell ref="D67:E67"/>
    <mergeCell ref="D70:E70"/>
    <mergeCell ref="D50:E50"/>
    <mergeCell ref="D51:E51"/>
    <mergeCell ref="D54:E54"/>
    <mergeCell ref="D55:E55"/>
    <mergeCell ref="D58:E58"/>
    <mergeCell ref="D59:E59"/>
    <mergeCell ref="D38:E38"/>
    <mergeCell ref="D39:E39"/>
    <mergeCell ref="D42:E42"/>
    <mergeCell ref="D43:E43"/>
    <mergeCell ref="D46:E46"/>
    <mergeCell ref="D47:E47"/>
    <mergeCell ref="D26:E26"/>
    <mergeCell ref="D27:E27"/>
    <mergeCell ref="D30:E30"/>
    <mergeCell ref="D31:E31"/>
    <mergeCell ref="D34:E34"/>
    <mergeCell ref="D35:E35"/>
    <mergeCell ref="D15:E15"/>
    <mergeCell ref="AD17:AJ18"/>
    <mergeCell ref="D18:E18"/>
    <mergeCell ref="D19:E19"/>
    <mergeCell ref="D22:E22"/>
    <mergeCell ref="D23:E23"/>
    <mergeCell ref="AD13:AJ15"/>
    <mergeCell ref="D14:E14"/>
    <mergeCell ref="A8:D8"/>
    <mergeCell ref="X8:AB8"/>
    <mergeCell ref="A9:D11"/>
    <mergeCell ref="F9:W9"/>
    <mergeCell ref="X10:X11"/>
    <mergeCell ref="Y10:Y11"/>
    <mergeCell ref="Z10:Z11"/>
    <mergeCell ref="AA10:AA11"/>
    <mergeCell ref="AB10:AB11"/>
    <mergeCell ref="A5:J5"/>
    <mergeCell ref="W5:AB5"/>
    <mergeCell ref="A6:D6"/>
    <mergeCell ref="E6:J6"/>
    <mergeCell ref="W6:AB6"/>
    <mergeCell ref="A7:V7"/>
    <mergeCell ref="W7:Y7"/>
    <mergeCell ref="Z7:AA7"/>
    <mergeCell ref="A1:AB1"/>
    <mergeCell ref="AD1:AJ11"/>
    <mergeCell ref="A2:J2"/>
    <mergeCell ref="K2:M2"/>
    <mergeCell ref="W2:AB2"/>
    <mergeCell ref="A3:J3"/>
    <mergeCell ref="K3:M3"/>
    <mergeCell ref="W3:AB3"/>
    <mergeCell ref="A4:J4"/>
    <mergeCell ref="W4:AB4"/>
  </mergeCells>
  <pageMargins left="1.25" right="0" top="0" bottom="0.25" header="0.3" footer="0.3"/>
  <pageSetup scale="39" orientation="landscape" r:id="rId1"/>
  <headerFooter>
    <oddFooter>&amp;L&amp;D</oddFooter>
  </headerFooter>
  <ignoredErrors>
    <ignoredError sqref="G11"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1" tint="0.499984740745262"/>
    <pageSetUpPr fitToPage="1"/>
  </sheetPr>
  <dimension ref="A1:AL93"/>
  <sheetViews>
    <sheetView topLeftCell="A6" zoomScale="60" zoomScaleNormal="60" zoomScaleSheetLayoutView="55" zoomScalePageLayoutView="40" workbookViewId="0">
      <selection activeCell="D24" sqref="D24:E24"/>
    </sheetView>
  </sheetViews>
  <sheetFormatPr defaultColWidth="9.1796875" defaultRowHeight="13"/>
  <cols>
    <col min="1" max="1" width="17.1796875" style="39" customWidth="1"/>
    <col min="2" max="2" width="4" style="39" hidden="1" customWidth="1"/>
    <col min="3" max="3" width="1.453125" style="39" hidden="1" customWidth="1"/>
    <col min="4" max="4" width="34.7265625" style="39" customWidth="1"/>
    <col min="5" max="5" width="4" style="39" customWidth="1"/>
    <col min="6" max="6" width="19.54296875" style="64" customWidth="1"/>
    <col min="7" max="7" width="10" style="39" customWidth="1"/>
    <col min="8" max="8" width="11.1796875" style="39" customWidth="1"/>
    <col min="9" max="14" width="10" style="39" customWidth="1"/>
    <col min="15" max="18" width="10" style="476" customWidth="1"/>
    <col min="19" max="23" width="10" style="39" customWidth="1"/>
    <col min="24" max="24" width="11.81640625" style="39" customWidth="1"/>
    <col min="25" max="25" width="12.26953125" style="39" customWidth="1"/>
    <col min="26" max="28" width="20.81640625" style="39" customWidth="1"/>
    <col min="29" max="29" width="5" style="39" customWidth="1"/>
    <col min="30" max="16384" width="9.1796875" style="39"/>
  </cols>
  <sheetData>
    <row r="1" spans="1:36" ht="30" customHeight="1">
      <c r="A1" s="1105" t="s">
        <v>122</v>
      </c>
      <c r="B1" s="1106"/>
      <c r="C1" s="1106"/>
      <c r="D1" s="1106"/>
      <c r="E1" s="1106"/>
      <c r="F1" s="1106"/>
      <c r="G1" s="1106"/>
      <c r="H1" s="1106"/>
      <c r="I1" s="1106"/>
      <c r="J1" s="1106"/>
      <c r="K1" s="1106"/>
      <c r="L1" s="1106"/>
      <c r="M1" s="1106"/>
      <c r="N1" s="1106"/>
      <c r="O1" s="1106"/>
      <c r="P1" s="1106"/>
      <c r="Q1" s="1106"/>
      <c r="R1" s="1106"/>
      <c r="S1" s="1106"/>
      <c r="T1" s="1106"/>
      <c r="U1" s="1106"/>
      <c r="V1" s="1106"/>
      <c r="W1" s="1106"/>
      <c r="X1" s="1106"/>
      <c r="Y1" s="1106"/>
      <c r="Z1" s="1106"/>
      <c r="AA1" s="1106"/>
      <c r="AB1" s="1106"/>
      <c r="AD1" s="1089" t="s">
        <v>123</v>
      </c>
      <c r="AE1" s="1090"/>
      <c r="AF1" s="1090"/>
      <c r="AG1" s="1090"/>
      <c r="AH1" s="1090"/>
      <c r="AI1" s="1090"/>
      <c r="AJ1" s="1091"/>
    </row>
    <row r="2" spans="1:36" s="41" customFormat="1" ht="18" customHeight="1">
      <c r="A2" s="1107" t="s">
        <v>124</v>
      </c>
      <c r="B2" s="980"/>
      <c r="C2" s="980"/>
      <c r="D2" s="980"/>
      <c r="E2" s="980"/>
      <c r="F2" s="980"/>
      <c r="G2" s="980"/>
      <c r="H2" s="980"/>
      <c r="I2" s="980"/>
      <c r="J2" s="981"/>
      <c r="K2" s="1098" t="s">
        <v>39</v>
      </c>
      <c r="L2" s="969"/>
      <c r="M2" s="970"/>
      <c r="N2" s="265"/>
      <c r="O2" s="458"/>
      <c r="P2" s="458"/>
      <c r="Q2" s="458"/>
      <c r="R2" s="458"/>
      <c r="S2" s="265"/>
      <c r="T2" s="265"/>
      <c r="U2" s="265"/>
      <c r="V2" s="266"/>
      <c r="W2" s="1098" t="s">
        <v>4</v>
      </c>
      <c r="X2" s="1099"/>
      <c r="Y2" s="1099"/>
      <c r="Z2" s="1099"/>
      <c r="AA2" s="1099"/>
      <c r="AB2" s="1100"/>
      <c r="AD2" s="1092"/>
      <c r="AE2" s="1093"/>
      <c r="AF2" s="1093"/>
      <c r="AG2" s="1093"/>
      <c r="AH2" s="1093"/>
      <c r="AI2" s="1093"/>
      <c r="AJ2" s="1094"/>
    </row>
    <row r="3" spans="1:36" s="42" customFormat="1" ht="20.149999999999999" customHeight="1">
      <c r="A3" s="974" t="str">
        <f>'1. BASIC INFO &amp; START PAGE'!$A$8</f>
        <v xml:space="preserve">TX EMTF: </v>
      </c>
      <c r="B3" s="972"/>
      <c r="C3" s="972"/>
      <c r="D3" s="972"/>
      <c r="E3" s="972"/>
      <c r="F3" s="972"/>
      <c r="G3" s="972"/>
      <c r="H3" s="972"/>
      <c r="I3" s="972"/>
      <c r="J3" s="973"/>
      <c r="K3" s="1108" t="str">
        <f>'1. BASIC INFO &amp; START PAGE'!V12</f>
        <v>TXEMTF: Shelter</v>
      </c>
      <c r="L3" s="1109"/>
      <c r="M3" s="1110"/>
      <c r="N3" s="267"/>
      <c r="O3" s="459"/>
      <c r="P3" s="459"/>
      <c r="Q3" s="459"/>
      <c r="R3" s="459"/>
      <c r="S3" s="262"/>
      <c r="T3" s="267"/>
      <c r="U3" s="262"/>
      <c r="V3" s="268"/>
      <c r="W3" s="936" t="str">
        <f>'1. BASIC INFO &amp; START PAGE'!$V$8</f>
        <v>26-0002 FIFA World Cup 2026</v>
      </c>
      <c r="X3" s="937"/>
      <c r="Y3" s="937"/>
      <c r="Z3" s="937"/>
      <c r="AA3" s="937"/>
      <c r="AB3" s="938"/>
      <c r="AD3" s="1092"/>
      <c r="AE3" s="1093"/>
      <c r="AF3" s="1093"/>
      <c r="AG3" s="1093"/>
      <c r="AH3" s="1093"/>
      <c r="AI3" s="1093"/>
      <c r="AJ3" s="1094"/>
    </row>
    <row r="4" spans="1:36" s="43" customFormat="1" ht="18" customHeight="1">
      <c r="A4" s="1064" t="s">
        <v>90</v>
      </c>
      <c r="B4" s="972"/>
      <c r="C4" s="972"/>
      <c r="D4" s="972"/>
      <c r="E4" s="972"/>
      <c r="F4" s="972"/>
      <c r="G4" s="972"/>
      <c r="H4" s="972"/>
      <c r="I4" s="972"/>
      <c r="J4" s="973"/>
      <c r="K4" s="259"/>
      <c r="L4" s="260"/>
      <c r="M4" s="260"/>
      <c r="N4" s="267"/>
      <c r="O4" s="459"/>
      <c r="P4" s="459"/>
      <c r="Q4" s="459"/>
      <c r="R4" s="459"/>
      <c r="S4" s="262"/>
      <c r="T4" s="267"/>
      <c r="U4" s="262"/>
      <c r="V4" s="268"/>
      <c r="W4" s="1101" t="s">
        <v>7</v>
      </c>
      <c r="X4" s="709"/>
      <c r="Y4" s="709"/>
      <c r="Z4" s="709"/>
      <c r="AA4" s="709"/>
      <c r="AB4" s="710"/>
      <c r="AD4" s="1092"/>
      <c r="AE4" s="1093"/>
      <c r="AF4" s="1093"/>
      <c r="AG4" s="1093"/>
      <c r="AH4" s="1093"/>
      <c r="AI4" s="1093"/>
      <c r="AJ4" s="1094"/>
    </row>
    <row r="5" spans="1:36" s="42" customFormat="1" ht="20.149999999999999" customHeight="1">
      <c r="A5" s="974" t="str">
        <f>'1. BASIC INFO &amp; START PAGE'!$A$10</f>
        <v>TX EMTF Response and coordination for STAR: 00-344245</v>
      </c>
      <c r="B5" s="972"/>
      <c r="C5" s="972"/>
      <c r="D5" s="972"/>
      <c r="E5" s="972"/>
      <c r="F5" s="972"/>
      <c r="G5" s="972"/>
      <c r="H5" s="972"/>
      <c r="I5" s="972"/>
      <c r="J5" s="973"/>
      <c r="K5" s="303"/>
      <c r="L5" s="262"/>
      <c r="M5" s="262"/>
      <c r="N5" s="267"/>
      <c r="O5" s="459"/>
      <c r="P5" s="459"/>
      <c r="Q5" s="459"/>
      <c r="R5" s="459"/>
      <c r="S5" s="262"/>
      <c r="T5" s="267"/>
      <c r="U5" s="262"/>
      <c r="V5" s="268"/>
      <c r="W5" s="942" t="str">
        <f>'1. BASIC INFO &amp; START PAGE'!$V$10</f>
        <v>Category B - Emergency Protective Measures</v>
      </c>
      <c r="X5" s="943"/>
      <c r="Y5" s="943"/>
      <c r="Z5" s="943"/>
      <c r="AA5" s="943"/>
      <c r="AB5" s="944"/>
      <c r="AD5" s="1092"/>
      <c r="AE5" s="1093"/>
      <c r="AF5" s="1093"/>
      <c r="AG5" s="1093"/>
      <c r="AH5" s="1093"/>
      <c r="AI5" s="1093"/>
      <c r="AJ5" s="1094"/>
    </row>
    <row r="6" spans="1:36" s="43" customFormat="1" ht="18" customHeight="1">
      <c r="A6" s="1064" t="s">
        <v>13</v>
      </c>
      <c r="B6" s="975"/>
      <c r="C6" s="975"/>
      <c r="D6" s="975"/>
      <c r="E6" s="975"/>
      <c r="F6" s="975"/>
      <c r="G6" s="975"/>
      <c r="H6" s="975"/>
      <c r="I6" s="975"/>
      <c r="J6" s="976"/>
      <c r="K6" s="269"/>
      <c r="L6" s="270"/>
      <c r="M6" s="270"/>
      <c r="N6" s="269"/>
      <c r="O6" s="460"/>
      <c r="P6" s="460"/>
      <c r="Q6" s="460"/>
      <c r="R6" s="460"/>
      <c r="S6" s="270"/>
      <c r="T6" s="269"/>
      <c r="U6" s="270"/>
      <c r="V6" s="271"/>
      <c r="W6" s="1101" t="s">
        <v>14</v>
      </c>
      <c r="X6" s="709"/>
      <c r="Y6" s="709"/>
      <c r="Z6" s="709"/>
      <c r="AA6" s="709"/>
      <c r="AB6" s="710"/>
      <c r="AD6" s="1092"/>
      <c r="AE6" s="1093"/>
      <c r="AF6" s="1093"/>
      <c r="AG6" s="1093"/>
      <c r="AH6" s="1093"/>
      <c r="AI6" s="1093"/>
      <c r="AJ6" s="1094"/>
    </row>
    <row r="7" spans="1:36" s="42" customFormat="1" ht="20.149999999999999" customHeight="1">
      <c r="A7" s="974" t="str">
        <f>'1. BASIC INFO &amp; START PAGE'!$A$14</f>
        <v>Statewide All-Hazards Response and Coordination.</v>
      </c>
      <c r="B7" s="975"/>
      <c r="C7" s="975"/>
      <c r="D7" s="975"/>
      <c r="E7" s="975"/>
      <c r="F7" s="975"/>
      <c r="G7" s="975"/>
      <c r="H7" s="975"/>
      <c r="I7" s="975"/>
      <c r="J7" s="975"/>
      <c r="K7" s="975"/>
      <c r="L7" s="975"/>
      <c r="M7" s="975"/>
      <c r="N7" s="975"/>
      <c r="O7" s="975"/>
      <c r="P7" s="975"/>
      <c r="Q7" s="975"/>
      <c r="R7" s="975"/>
      <c r="S7" s="975"/>
      <c r="T7" s="975"/>
      <c r="U7" s="975"/>
      <c r="V7" s="976"/>
      <c r="W7" s="945">
        <f>'1. BASIC INFO &amp; START PAGE'!$V$14</f>
        <v>46185</v>
      </c>
      <c r="X7" s="946"/>
      <c r="Y7" s="946"/>
      <c r="Z7" s="947" t="s">
        <v>16</v>
      </c>
      <c r="AA7" s="947"/>
      <c r="AB7" s="156">
        <f>'1. BASIC INFO &amp; START PAGE'!$AC$14</f>
        <v>46218</v>
      </c>
      <c r="AD7" s="1092"/>
      <c r="AE7" s="1093"/>
      <c r="AF7" s="1093"/>
      <c r="AG7" s="1093"/>
      <c r="AH7" s="1093"/>
      <c r="AI7" s="1093"/>
      <c r="AJ7" s="1094"/>
    </row>
    <row r="8" spans="1:36" s="42" customFormat="1" ht="18" customHeight="1">
      <c r="A8" s="1067" t="s">
        <v>125</v>
      </c>
      <c r="B8" s="1068"/>
      <c r="C8" s="1068"/>
      <c r="D8" s="1068"/>
      <c r="E8" s="1068"/>
      <c r="F8" s="350"/>
      <c r="G8" s="65"/>
      <c r="H8" s="65"/>
      <c r="I8" s="65"/>
      <c r="J8" s="65"/>
      <c r="K8" s="65"/>
      <c r="L8" s="65"/>
      <c r="M8" s="65"/>
      <c r="N8" s="65"/>
      <c r="O8" s="461"/>
      <c r="P8" s="461"/>
      <c r="Q8" s="461"/>
      <c r="R8" s="461"/>
      <c r="S8" s="65"/>
      <c r="T8" s="65"/>
      <c r="U8" s="65"/>
      <c r="V8" s="65"/>
      <c r="W8" s="66"/>
      <c r="X8" s="1115" t="s">
        <v>92</v>
      </c>
      <c r="Y8" s="718"/>
      <c r="Z8" s="718"/>
      <c r="AA8" s="718"/>
      <c r="AB8" s="719"/>
      <c r="AD8" s="1092"/>
      <c r="AE8" s="1093"/>
      <c r="AF8" s="1093"/>
      <c r="AG8" s="1093"/>
      <c r="AH8" s="1093"/>
      <c r="AI8" s="1093"/>
      <c r="AJ8" s="1094"/>
    </row>
    <row r="9" spans="1:36" s="42" customFormat="1" ht="20.25" customHeight="1">
      <c r="A9" s="1065" t="s">
        <v>126</v>
      </c>
      <c r="B9" s="1066"/>
      <c r="C9" s="1066"/>
      <c r="D9" s="1066"/>
      <c r="E9" s="1069"/>
      <c r="F9" s="1111" t="s">
        <v>94</v>
      </c>
      <c r="G9" s="1112"/>
      <c r="H9" s="1112"/>
      <c r="I9" s="1112"/>
      <c r="J9" s="1112"/>
      <c r="K9" s="1112"/>
      <c r="L9" s="1112"/>
      <c r="M9" s="1112"/>
      <c r="N9" s="1112"/>
      <c r="O9" s="1112"/>
      <c r="P9" s="1112"/>
      <c r="Q9" s="1112"/>
      <c r="R9" s="1112"/>
      <c r="S9" s="1112"/>
      <c r="T9" s="1112"/>
      <c r="U9" s="1112"/>
      <c r="V9" s="1112"/>
      <c r="W9" s="1113"/>
      <c r="X9" s="163" t="s">
        <v>95</v>
      </c>
      <c r="Y9" s="163" t="s">
        <v>96</v>
      </c>
      <c r="Z9" s="163" t="s">
        <v>97</v>
      </c>
      <c r="AA9" s="163" t="s">
        <v>98</v>
      </c>
      <c r="AB9" s="154" t="s">
        <v>99</v>
      </c>
      <c r="AD9" s="1092"/>
      <c r="AE9" s="1093"/>
      <c r="AF9" s="1093"/>
      <c r="AG9" s="1093"/>
      <c r="AH9" s="1093"/>
      <c r="AI9" s="1093"/>
      <c r="AJ9" s="1094"/>
    </row>
    <row r="10" spans="1:36" s="42" customFormat="1" ht="24" customHeight="1">
      <c r="A10" s="1065"/>
      <c r="B10" s="1066"/>
      <c r="C10" s="1066"/>
      <c r="D10" s="1066"/>
      <c r="E10" s="1069"/>
      <c r="F10" s="98" t="s">
        <v>100</v>
      </c>
      <c r="G10" s="346">
        <f>'3. DEPLOYED LABOR SUMMARY 1 '!G10</f>
        <v>46185</v>
      </c>
      <c r="H10" s="346">
        <f>'3. DEPLOYED LABOR SUMMARY 1 '!H10</f>
        <v>46186</v>
      </c>
      <c r="I10" s="346">
        <f>'3. DEPLOYED LABOR SUMMARY 1 '!I10</f>
        <v>46187</v>
      </c>
      <c r="J10" s="346">
        <f>'3. DEPLOYED LABOR SUMMARY 1 '!J10</f>
        <v>46188</v>
      </c>
      <c r="K10" s="346">
        <f>'3. DEPLOYED LABOR SUMMARY 1 '!K10</f>
        <v>46189</v>
      </c>
      <c r="L10" s="346">
        <f>'3. DEPLOYED LABOR SUMMARY 1 '!L10</f>
        <v>46190</v>
      </c>
      <c r="M10" s="346">
        <f>'3. DEPLOYED LABOR SUMMARY 1 '!M10</f>
        <v>46191</v>
      </c>
      <c r="N10" s="346">
        <f>'3. DEPLOYED LABOR SUMMARY 1 '!Q10</f>
        <v>46195</v>
      </c>
      <c r="O10" s="346">
        <f>'3. DEPLOYED LABOR SUMMARY 1 '!O10</f>
        <v>46193</v>
      </c>
      <c r="P10" s="346">
        <f>'3. DEPLOYED LABOR SUMMARY 1 '!P10</f>
        <v>46194</v>
      </c>
      <c r="Q10" s="346">
        <f>'3. DEPLOYED LABOR SUMMARY 1 '!Q10</f>
        <v>46195</v>
      </c>
      <c r="R10" s="346">
        <f>'3. DEPLOYED LABOR SUMMARY 1 '!R10</f>
        <v>46196</v>
      </c>
      <c r="S10" s="346">
        <f>'3. DEPLOYED LABOR SUMMARY 1 '!S10</f>
        <v>46197</v>
      </c>
      <c r="T10" s="346">
        <f>'3. DEPLOYED LABOR SUMMARY 1 '!T10</f>
        <v>46198</v>
      </c>
      <c r="U10" s="346">
        <f>'3. DEPLOYED LABOR SUMMARY 1 '!U10</f>
        <v>46199</v>
      </c>
      <c r="V10" s="346">
        <f>'3. DEPLOYED LABOR SUMMARY 1 '!V10</f>
        <v>46200</v>
      </c>
      <c r="W10" s="346">
        <f>'3. DEPLOYED LABOR SUMMARY 1 '!W10</f>
        <v>46201</v>
      </c>
      <c r="X10" s="1103" t="s">
        <v>101</v>
      </c>
      <c r="Y10" s="1103" t="s">
        <v>127</v>
      </c>
      <c r="Z10" s="1102" t="s">
        <v>103</v>
      </c>
      <c r="AA10" s="1102" t="s">
        <v>104</v>
      </c>
      <c r="AB10" s="1102" t="s">
        <v>105</v>
      </c>
      <c r="AC10" s="62"/>
      <c r="AD10" s="1092"/>
      <c r="AE10" s="1093"/>
      <c r="AF10" s="1093"/>
      <c r="AG10" s="1093"/>
      <c r="AH10" s="1093"/>
      <c r="AI10" s="1093"/>
      <c r="AJ10" s="1094"/>
    </row>
    <row r="11" spans="1:36" s="42" customFormat="1" ht="36" customHeight="1" thickBot="1">
      <c r="A11" s="1065"/>
      <c r="B11" s="1066"/>
      <c r="C11" s="1066"/>
      <c r="D11" s="1066"/>
      <c r="E11" s="1069"/>
      <c r="F11" s="160" t="s">
        <v>20</v>
      </c>
      <c r="G11" s="553">
        <f>'3. DEPLOYED LABOR SUMMARY 1 '!G11</f>
        <v>46185</v>
      </c>
      <c r="H11" s="514">
        <f>+G11+1</f>
        <v>46186</v>
      </c>
      <c r="I11" s="514">
        <f t="shared" ref="I11:M11" si="0">+H11+1</f>
        <v>46187</v>
      </c>
      <c r="J11" s="514">
        <f t="shared" si="0"/>
        <v>46188</v>
      </c>
      <c r="K11" s="514">
        <f t="shared" si="0"/>
        <v>46189</v>
      </c>
      <c r="L11" s="514">
        <f t="shared" si="0"/>
        <v>46190</v>
      </c>
      <c r="M11" s="514">
        <f t="shared" si="0"/>
        <v>46191</v>
      </c>
      <c r="N11" s="514">
        <f t="shared" ref="N11" si="1">+M11+1</f>
        <v>46192</v>
      </c>
      <c r="O11" s="514">
        <f t="shared" ref="O11" si="2">+N11+1</f>
        <v>46193</v>
      </c>
      <c r="P11" s="514">
        <f t="shared" ref="P11" si="3">+O11+1</f>
        <v>46194</v>
      </c>
      <c r="Q11" s="514">
        <f t="shared" ref="Q11" si="4">+P11+1</f>
        <v>46195</v>
      </c>
      <c r="R11" s="514">
        <f t="shared" ref="R11" si="5">+Q11+1</f>
        <v>46196</v>
      </c>
      <c r="S11" s="514">
        <f t="shared" ref="S11" si="6">+R11+1</f>
        <v>46197</v>
      </c>
      <c r="T11" s="514">
        <f t="shared" ref="T11" si="7">+S11+1</f>
        <v>46198</v>
      </c>
      <c r="U11" s="514">
        <f t="shared" ref="U11" si="8">+T11+1</f>
        <v>46199</v>
      </c>
      <c r="V11" s="514">
        <f t="shared" ref="V11" si="9">+U11+1</f>
        <v>46200</v>
      </c>
      <c r="W11" s="514">
        <f t="shared" ref="W11" si="10">+V11+1</f>
        <v>46201</v>
      </c>
      <c r="X11" s="1114"/>
      <c r="Y11" s="1114"/>
      <c r="Z11" s="1104"/>
      <c r="AA11" s="1104"/>
      <c r="AB11" s="1103"/>
      <c r="AC11" s="62"/>
      <c r="AD11" s="549"/>
      <c r="AE11" s="550"/>
      <c r="AF11" s="550"/>
      <c r="AG11" s="550"/>
      <c r="AH11" s="550"/>
      <c r="AI11" s="550"/>
      <c r="AJ11" s="551"/>
    </row>
    <row r="12" spans="1:36" s="42" customFormat="1" ht="21.75" customHeight="1">
      <c r="A12" s="662" t="s">
        <v>50</v>
      </c>
      <c r="B12" s="663"/>
      <c r="C12" s="664"/>
      <c r="D12" s="665"/>
      <c r="E12" s="666"/>
      <c r="F12" s="667" t="s">
        <v>107</v>
      </c>
      <c r="G12" s="668"/>
      <c r="H12" s="668"/>
      <c r="I12" s="668"/>
      <c r="J12" s="668"/>
      <c r="K12" s="668"/>
      <c r="L12" s="668"/>
      <c r="M12" s="668"/>
      <c r="N12" s="668"/>
      <c r="O12" s="669"/>
      <c r="P12" s="669"/>
      <c r="Q12" s="669"/>
      <c r="R12" s="669"/>
      <c r="S12" s="670"/>
      <c r="T12" s="670"/>
      <c r="U12" s="670"/>
      <c r="V12" s="670"/>
      <c r="W12" s="670"/>
      <c r="X12" s="644">
        <f>SUM(G12:W12)</f>
        <v>0</v>
      </c>
      <c r="Y12" s="645">
        <v>0</v>
      </c>
      <c r="Z12" s="646">
        <f>X12*Y12</f>
        <v>0</v>
      </c>
      <c r="AA12" s="647"/>
      <c r="AB12" s="648">
        <f t="shared" ref="AB12:AB17" si="11">SUM(Z12:AA12)</f>
        <v>0</v>
      </c>
      <c r="AD12" s="801" t="s">
        <v>38</v>
      </c>
      <c r="AE12" s="802"/>
      <c r="AF12" s="802"/>
      <c r="AG12" s="802"/>
      <c r="AH12" s="802"/>
      <c r="AI12" s="802"/>
      <c r="AJ12" s="803"/>
    </row>
    <row r="13" spans="1:36" s="42" customFormat="1" ht="21.75" customHeight="1">
      <c r="A13" s="671" t="s">
        <v>108</v>
      </c>
      <c r="B13" s="616"/>
      <c r="C13" s="617"/>
      <c r="D13" s="929"/>
      <c r="E13" s="930"/>
      <c r="F13" s="630" t="s">
        <v>128</v>
      </c>
      <c r="G13" s="619"/>
      <c r="H13" s="619"/>
      <c r="I13" s="619"/>
      <c r="J13" s="619"/>
      <c r="K13" s="619"/>
      <c r="L13" s="619"/>
      <c r="M13" s="619"/>
      <c r="N13" s="619"/>
      <c r="O13" s="620"/>
      <c r="P13" s="620"/>
      <c r="Q13" s="620"/>
      <c r="R13" s="620"/>
      <c r="S13" s="621"/>
      <c r="T13" s="621"/>
      <c r="U13" s="621"/>
      <c r="V13" s="621"/>
      <c r="W13" s="621"/>
      <c r="X13" s="571">
        <f t="shared" ref="X13:X86" si="12">SUM(G13:W13)</f>
        <v>0</v>
      </c>
      <c r="Y13" s="574">
        <f>(Y12*1.5)</f>
        <v>0</v>
      </c>
      <c r="Z13" s="572">
        <f>(Y13-Y12)*X13</f>
        <v>0</v>
      </c>
      <c r="AA13" s="618">
        <f>Z13*'5. BENEFITS CALC'!$F$28</f>
        <v>0</v>
      </c>
      <c r="AB13" s="650">
        <f t="shared" si="11"/>
        <v>0</v>
      </c>
      <c r="AD13" s="804"/>
      <c r="AE13" s="805"/>
      <c r="AF13" s="805"/>
      <c r="AG13" s="805"/>
      <c r="AH13" s="805"/>
      <c r="AI13" s="805"/>
      <c r="AJ13" s="806"/>
    </row>
    <row r="14" spans="1:36" s="42" customFormat="1" ht="28.5" customHeight="1">
      <c r="A14" s="671"/>
      <c r="B14" s="616"/>
      <c r="C14" s="617"/>
      <c r="F14" s="630" t="s">
        <v>110</v>
      </c>
      <c r="G14" s="619"/>
      <c r="H14" s="619"/>
      <c r="I14" s="619"/>
      <c r="J14" s="619"/>
      <c r="K14" s="619"/>
      <c r="L14" s="619"/>
      <c r="M14" s="619"/>
      <c r="N14" s="619"/>
      <c r="O14" s="620"/>
      <c r="P14" s="620"/>
      <c r="Q14" s="620"/>
      <c r="R14" s="620"/>
      <c r="S14" s="621"/>
      <c r="T14" s="621"/>
      <c r="U14" s="621"/>
      <c r="V14" s="621"/>
      <c r="W14" s="621"/>
      <c r="X14" s="571">
        <f>SUM(G14:W14)</f>
        <v>0</v>
      </c>
      <c r="Y14" s="622">
        <v>0</v>
      </c>
      <c r="Z14" s="572">
        <f>X14*Y14</f>
        <v>0</v>
      </c>
      <c r="AA14" s="623">
        <f>Z14*'5. BENEFITS CALC'!$F$28</f>
        <v>0</v>
      </c>
      <c r="AB14" s="650">
        <f t="shared" si="11"/>
        <v>0</v>
      </c>
      <c r="AD14" s="807"/>
      <c r="AE14" s="808"/>
      <c r="AF14" s="808"/>
      <c r="AG14" s="808"/>
      <c r="AH14" s="808"/>
      <c r="AI14" s="808"/>
      <c r="AJ14" s="809"/>
    </row>
    <row r="15" spans="1:36" s="42" customFormat="1" ht="22.5" customHeight="1">
      <c r="A15" s="671"/>
      <c r="B15" s="616"/>
      <c r="C15" s="617"/>
      <c r="D15" s="1096"/>
      <c r="E15" s="1097"/>
      <c r="F15" s="630" t="s">
        <v>129</v>
      </c>
      <c r="G15" s="569"/>
      <c r="H15" s="569"/>
      <c r="I15" s="569"/>
      <c r="J15" s="569"/>
      <c r="K15" s="569"/>
      <c r="L15" s="569"/>
      <c r="M15" s="569"/>
      <c r="N15" s="569"/>
      <c r="O15" s="624"/>
      <c r="P15" s="624"/>
      <c r="Q15" s="624"/>
      <c r="R15" s="624"/>
      <c r="S15" s="570"/>
      <c r="T15" s="570"/>
      <c r="U15" s="570"/>
      <c r="V15" s="570"/>
      <c r="W15" s="570"/>
      <c r="X15" s="571">
        <f>SUM(G15:W15)</f>
        <v>0</v>
      </c>
      <c r="Y15" s="574">
        <f>Y12*0.5</f>
        <v>0</v>
      </c>
      <c r="Z15" s="572">
        <f>Y15*X15</f>
        <v>0</v>
      </c>
      <c r="AA15" s="623">
        <f>Z15*'5. BENEFITS CALC'!$F$28</f>
        <v>0</v>
      </c>
      <c r="AB15" s="650">
        <f t="shared" si="11"/>
        <v>0</v>
      </c>
      <c r="AD15" s="615"/>
      <c r="AE15" s="615"/>
      <c r="AF15" s="615"/>
      <c r="AG15" s="615"/>
      <c r="AH15" s="615"/>
      <c r="AI15" s="615"/>
      <c r="AJ15" s="615"/>
    </row>
    <row r="16" spans="1:36" s="42" customFormat="1" ht="31.5" customHeight="1" thickBot="1">
      <c r="A16" s="672" t="s">
        <v>130</v>
      </c>
      <c r="B16" s="673"/>
      <c r="C16" s="674"/>
      <c r="D16" s="1072"/>
      <c r="E16" s="1073"/>
      <c r="F16" s="675" t="s">
        <v>131</v>
      </c>
      <c r="G16" s="676"/>
      <c r="H16" s="676"/>
      <c r="I16" s="676"/>
      <c r="J16" s="676"/>
      <c r="K16" s="676"/>
      <c r="L16" s="676"/>
      <c r="M16" s="676"/>
      <c r="N16" s="676"/>
      <c r="O16" s="677"/>
      <c r="P16" s="677"/>
      <c r="Q16" s="677"/>
      <c r="R16" s="677"/>
      <c r="S16" s="678"/>
      <c r="T16" s="678"/>
      <c r="U16" s="678"/>
      <c r="V16" s="678"/>
      <c r="W16" s="678"/>
      <c r="X16" s="658">
        <f t="shared" si="12"/>
        <v>0</v>
      </c>
      <c r="Y16" s="679">
        <f>Y14-Y12</f>
        <v>0</v>
      </c>
      <c r="Z16" s="659">
        <f>Y16*X16</f>
        <v>0</v>
      </c>
      <c r="AA16" s="660">
        <f>Z16*'5. BENEFITS CALC'!$G$28</f>
        <v>0</v>
      </c>
      <c r="AB16" s="661">
        <f t="shared" si="11"/>
        <v>0</v>
      </c>
      <c r="AD16" s="567"/>
      <c r="AE16" s="567"/>
      <c r="AF16" s="567"/>
      <c r="AG16" s="567"/>
      <c r="AH16" s="567"/>
      <c r="AI16" s="567"/>
      <c r="AJ16" s="567"/>
    </row>
    <row r="17" spans="1:38" s="42" customFormat="1" ht="21.75" customHeight="1">
      <c r="A17" s="635" t="s">
        <v>50</v>
      </c>
      <c r="B17" s="636"/>
      <c r="C17" s="637"/>
      <c r="D17" s="638"/>
      <c r="E17" s="639"/>
      <c r="F17" s="640" t="s">
        <v>107</v>
      </c>
      <c r="G17" s="641"/>
      <c r="H17" s="641"/>
      <c r="I17" s="641"/>
      <c r="J17" s="641"/>
      <c r="K17" s="641"/>
      <c r="L17" s="641"/>
      <c r="M17" s="641"/>
      <c r="N17" s="641"/>
      <c r="O17" s="641"/>
      <c r="P17" s="642"/>
      <c r="Q17" s="642"/>
      <c r="R17" s="642"/>
      <c r="S17" s="643"/>
      <c r="T17" s="643"/>
      <c r="U17" s="643"/>
      <c r="V17" s="643"/>
      <c r="W17" s="643"/>
      <c r="X17" s="644">
        <f>SUM(G17:W17)</f>
        <v>0</v>
      </c>
      <c r="Y17" s="645">
        <v>0</v>
      </c>
      <c r="Z17" s="646">
        <f>X17*Y17</f>
        <v>0</v>
      </c>
      <c r="AA17" s="647"/>
      <c r="AB17" s="648">
        <f t="shared" si="11"/>
        <v>0</v>
      </c>
      <c r="AD17" s="767" t="s">
        <v>328</v>
      </c>
      <c r="AE17" s="768"/>
      <c r="AF17" s="768"/>
      <c r="AG17" s="768"/>
      <c r="AH17" s="768"/>
      <c r="AI17" s="768"/>
      <c r="AJ17" s="769"/>
    </row>
    <row r="18" spans="1:38" s="42" customFormat="1" ht="21.75" customHeight="1">
      <c r="A18" s="649" t="s">
        <v>108</v>
      </c>
      <c r="B18" s="625"/>
      <c r="C18" s="626"/>
      <c r="D18" s="1070"/>
      <c r="E18" s="1071"/>
      <c r="F18" s="631" t="s">
        <v>128</v>
      </c>
      <c r="G18" s="627"/>
      <c r="H18" s="627"/>
      <c r="I18" s="627"/>
      <c r="J18" s="627"/>
      <c r="K18" s="627"/>
      <c r="L18" s="627"/>
      <c r="M18" s="627"/>
      <c r="N18" s="627"/>
      <c r="O18" s="628"/>
      <c r="P18" s="628"/>
      <c r="Q18" s="628"/>
      <c r="R18" s="628"/>
      <c r="S18" s="629"/>
      <c r="T18" s="629"/>
      <c r="U18" s="629"/>
      <c r="V18" s="629"/>
      <c r="W18" s="629"/>
      <c r="X18" s="571">
        <f t="shared" si="12"/>
        <v>0</v>
      </c>
      <c r="Y18" s="574">
        <f t="shared" ref="Y18" si="13">(Y17*1.5)</f>
        <v>0</v>
      </c>
      <c r="Z18" s="572">
        <f t="shared" ref="Z18" si="14">(Y18-Y17)*X18</f>
        <v>0</v>
      </c>
      <c r="AA18" s="618">
        <f>Z18*'5. BENEFITS CALC'!$F$28</f>
        <v>0</v>
      </c>
      <c r="AB18" s="650">
        <f t="shared" ref="AB18:AB80" si="15">SUM(Z18:AA18)</f>
        <v>0</v>
      </c>
      <c r="AD18" s="770"/>
      <c r="AE18" s="771"/>
      <c r="AF18" s="771"/>
      <c r="AG18" s="771"/>
      <c r="AH18" s="771"/>
      <c r="AI18" s="771"/>
      <c r="AJ18" s="772"/>
    </row>
    <row r="19" spans="1:38" s="42" customFormat="1" ht="21.75" customHeight="1">
      <c r="A19" s="649"/>
      <c r="B19" s="625"/>
      <c r="C19" s="626"/>
      <c r="D19" s="1116"/>
      <c r="E19" s="1117"/>
      <c r="F19" s="631" t="s">
        <v>110</v>
      </c>
      <c r="G19" s="627"/>
      <c r="H19" s="627"/>
      <c r="I19" s="627"/>
      <c r="J19" s="627"/>
      <c r="K19" s="627"/>
      <c r="L19" s="627"/>
      <c r="M19" s="627"/>
      <c r="N19" s="627"/>
      <c r="O19" s="628"/>
      <c r="P19" s="628"/>
      <c r="Q19" s="628"/>
      <c r="R19" s="628"/>
      <c r="S19" s="629"/>
      <c r="T19" s="629"/>
      <c r="U19" s="629"/>
      <c r="V19" s="629"/>
      <c r="W19" s="629"/>
      <c r="X19" s="571">
        <f>SUM(G19:W19)</f>
        <v>0</v>
      </c>
      <c r="Y19" s="622">
        <v>0</v>
      </c>
      <c r="Z19" s="572">
        <f>X19*Y19</f>
        <v>0</v>
      </c>
      <c r="AA19" s="623">
        <f>Z19*'5. BENEFITS CALC'!$F$28</f>
        <v>0</v>
      </c>
      <c r="AB19" s="650">
        <f>SUM(Z19:AA19)</f>
        <v>0</v>
      </c>
      <c r="AD19" s="692"/>
      <c r="AE19" s="692"/>
      <c r="AF19" s="692"/>
      <c r="AG19" s="692"/>
      <c r="AH19" s="692"/>
      <c r="AI19" s="692"/>
      <c r="AJ19" s="692"/>
      <c r="AK19" s="632"/>
      <c r="AL19" s="632"/>
    </row>
    <row r="20" spans="1:38" s="42" customFormat="1" ht="21.75" customHeight="1">
      <c r="A20" s="649"/>
      <c r="B20" s="625"/>
      <c r="C20" s="626"/>
      <c r="D20" s="1116"/>
      <c r="E20" s="1117"/>
      <c r="F20" s="631" t="s">
        <v>129</v>
      </c>
      <c r="G20" s="627"/>
      <c r="H20" s="627"/>
      <c r="I20" s="627"/>
      <c r="J20" s="627"/>
      <c r="K20" s="627"/>
      <c r="L20" s="627"/>
      <c r="M20" s="627"/>
      <c r="N20" s="627"/>
      <c r="O20" s="628"/>
      <c r="P20" s="628"/>
      <c r="Q20" s="628"/>
      <c r="R20" s="628"/>
      <c r="S20" s="629"/>
      <c r="T20" s="629"/>
      <c r="U20" s="629"/>
      <c r="V20" s="629"/>
      <c r="W20" s="629"/>
      <c r="X20" s="571">
        <f t="shared" ref="X20" si="16">SUM(G20:W20)</f>
        <v>0</v>
      </c>
      <c r="Y20" s="574">
        <f t="shared" ref="Y20" si="17">Y17*0.5</f>
        <v>0</v>
      </c>
      <c r="Z20" s="572">
        <f t="shared" ref="Z20:Z21" si="18">Y20*X20</f>
        <v>0</v>
      </c>
      <c r="AA20" s="623">
        <f>Z20*'5. BENEFITS CALC'!$F$28</f>
        <v>0</v>
      </c>
      <c r="AB20" s="650">
        <f t="shared" si="15"/>
        <v>0</v>
      </c>
      <c r="AD20" s="692"/>
      <c r="AE20" s="692"/>
      <c r="AF20" s="692"/>
      <c r="AG20" s="692"/>
      <c r="AH20" s="692"/>
      <c r="AI20" s="692"/>
      <c r="AJ20" s="692"/>
      <c r="AK20" s="632"/>
      <c r="AL20" s="632"/>
    </row>
    <row r="21" spans="1:38" s="42" customFormat="1" ht="21.75" customHeight="1" thickBot="1">
      <c r="A21" s="651" t="s">
        <v>130</v>
      </c>
      <c r="B21" s="652"/>
      <c r="C21" s="653"/>
      <c r="D21" s="1080"/>
      <c r="E21" s="1081"/>
      <c r="F21" s="654" t="s">
        <v>131</v>
      </c>
      <c r="G21" s="655"/>
      <c r="H21" s="655"/>
      <c r="I21" s="655"/>
      <c r="J21" s="655"/>
      <c r="K21" s="655"/>
      <c r="L21" s="655"/>
      <c r="M21" s="655"/>
      <c r="N21" s="655"/>
      <c r="O21" s="656"/>
      <c r="P21" s="656"/>
      <c r="Q21" s="656"/>
      <c r="R21" s="656"/>
      <c r="S21" s="657"/>
      <c r="T21" s="657"/>
      <c r="U21" s="657"/>
      <c r="V21" s="657"/>
      <c r="W21" s="657"/>
      <c r="X21" s="658">
        <f t="shared" si="12"/>
        <v>0</v>
      </c>
      <c r="Y21" s="679">
        <f t="shared" ref="Y21" si="19">Y19-Y17</f>
        <v>0</v>
      </c>
      <c r="Z21" s="659">
        <f t="shared" si="18"/>
        <v>0</v>
      </c>
      <c r="AA21" s="660">
        <f>Z21*'5. BENEFITS CALC'!$G$28</f>
        <v>0</v>
      </c>
      <c r="AB21" s="661">
        <f t="shared" si="15"/>
        <v>0</v>
      </c>
      <c r="AD21" s="632"/>
      <c r="AE21" s="632"/>
      <c r="AF21" s="632"/>
      <c r="AG21" s="632"/>
      <c r="AH21" s="632"/>
      <c r="AI21" s="632"/>
      <c r="AJ21" s="632"/>
      <c r="AK21" s="632"/>
      <c r="AL21" s="632"/>
    </row>
    <row r="22" spans="1:38" s="42" customFormat="1" ht="21.75" customHeight="1">
      <c r="A22" s="662" t="s">
        <v>50</v>
      </c>
      <c r="B22" s="663"/>
      <c r="C22" s="664"/>
      <c r="D22" s="665"/>
      <c r="E22" s="666"/>
      <c r="F22" s="667" t="s">
        <v>107</v>
      </c>
      <c r="G22" s="668"/>
      <c r="H22" s="668"/>
      <c r="I22" s="668"/>
      <c r="J22" s="668"/>
      <c r="K22" s="668"/>
      <c r="L22" s="668"/>
      <c r="M22" s="668"/>
      <c r="N22" s="668"/>
      <c r="O22" s="669"/>
      <c r="P22" s="669"/>
      <c r="Q22" s="669"/>
      <c r="R22" s="669"/>
      <c r="S22" s="670"/>
      <c r="T22" s="670"/>
      <c r="U22" s="670"/>
      <c r="V22" s="670"/>
      <c r="W22" s="670"/>
      <c r="X22" s="644">
        <f>SUM(G22:W22)</f>
        <v>0</v>
      </c>
      <c r="Y22" s="645">
        <v>0</v>
      </c>
      <c r="Z22" s="646">
        <f>X22*Y22</f>
        <v>0</v>
      </c>
      <c r="AA22" s="647"/>
      <c r="AB22" s="648">
        <f>SUM(Z22:AA22)</f>
        <v>0</v>
      </c>
      <c r="AD22" s="632"/>
      <c r="AE22" s="632"/>
      <c r="AF22" s="632"/>
      <c r="AG22" s="632"/>
      <c r="AH22" s="632"/>
      <c r="AI22" s="632"/>
      <c r="AJ22" s="632"/>
      <c r="AK22" s="632"/>
      <c r="AL22" s="632"/>
    </row>
    <row r="23" spans="1:38" s="42" customFormat="1" ht="21.75" customHeight="1">
      <c r="A23" s="671" t="s">
        <v>108</v>
      </c>
      <c r="B23" s="616"/>
      <c r="C23" s="617"/>
      <c r="D23" s="929"/>
      <c r="E23" s="930"/>
      <c r="F23" s="630" t="s">
        <v>128</v>
      </c>
      <c r="G23" s="619"/>
      <c r="H23" s="619"/>
      <c r="I23" s="619"/>
      <c r="J23" s="619"/>
      <c r="K23" s="619"/>
      <c r="L23" s="619"/>
      <c r="M23" s="619"/>
      <c r="N23" s="619"/>
      <c r="O23" s="620"/>
      <c r="P23" s="620"/>
      <c r="Q23" s="620"/>
      <c r="R23" s="620"/>
      <c r="S23" s="621"/>
      <c r="T23" s="621"/>
      <c r="U23" s="621"/>
      <c r="V23" s="621"/>
      <c r="W23" s="621"/>
      <c r="X23" s="571">
        <f t="shared" si="12"/>
        <v>0</v>
      </c>
      <c r="Y23" s="574">
        <f t="shared" ref="Y23" si="20">(Y22*1.5)</f>
        <v>0</v>
      </c>
      <c r="Z23" s="572">
        <f t="shared" ref="Z23" si="21">(Y23-Y22)*X23</f>
        <v>0</v>
      </c>
      <c r="AA23" s="618">
        <f>Z23*'5. BENEFITS CALC'!$F$28</f>
        <v>0</v>
      </c>
      <c r="AB23" s="650">
        <f t="shared" si="15"/>
        <v>0</v>
      </c>
      <c r="AD23" s="632"/>
      <c r="AE23" s="632"/>
      <c r="AF23" s="632"/>
      <c r="AG23" s="632"/>
      <c r="AH23" s="632"/>
      <c r="AI23" s="632"/>
      <c r="AJ23" s="632"/>
      <c r="AK23" s="632"/>
      <c r="AL23" s="632"/>
    </row>
    <row r="24" spans="1:38" s="42" customFormat="1" ht="21.75" customHeight="1">
      <c r="A24" s="671"/>
      <c r="B24" s="616"/>
      <c r="C24" s="617"/>
      <c r="D24" s="1096"/>
      <c r="E24" s="1097"/>
      <c r="F24" s="630" t="s">
        <v>110</v>
      </c>
      <c r="G24" s="619"/>
      <c r="H24" s="619"/>
      <c r="I24" s="619"/>
      <c r="J24" s="619"/>
      <c r="K24" s="619"/>
      <c r="L24" s="619"/>
      <c r="M24" s="619"/>
      <c r="N24" s="619"/>
      <c r="O24" s="620"/>
      <c r="P24" s="620"/>
      <c r="Q24" s="620"/>
      <c r="R24" s="620"/>
      <c r="S24" s="621"/>
      <c r="T24" s="621"/>
      <c r="U24" s="621"/>
      <c r="V24" s="621"/>
      <c r="W24" s="621"/>
      <c r="X24" s="571">
        <f>SUM(G24:W24)</f>
        <v>0</v>
      </c>
      <c r="Y24" s="622">
        <v>0</v>
      </c>
      <c r="Z24" s="572">
        <f>X24*Y24</f>
        <v>0</v>
      </c>
      <c r="AA24" s="623">
        <f>Z24*'5. BENEFITS CALC'!$F$28</f>
        <v>0</v>
      </c>
      <c r="AB24" s="650">
        <f>SUM(Z24:AA24)</f>
        <v>0</v>
      </c>
      <c r="AD24" s="111"/>
      <c r="AE24" s="111"/>
      <c r="AF24" s="111"/>
      <c r="AG24" s="111"/>
      <c r="AH24" s="111"/>
      <c r="AI24" s="111"/>
      <c r="AJ24" s="111"/>
      <c r="AK24" s="632"/>
      <c r="AL24" s="632"/>
    </row>
    <row r="25" spans="1:38" s="42" customFormat="1" ht="21.75" customHeight="1">
      <c r="A25" s="671"/>
      <c r="B25" s="616"/>
      <c r="C25" s="617"/>
      <c r="D25" s="1095"/>
      <c r="E25" s="1095"/>
      <c r="F25" s="630" t="s">
        <v>129</v>
      </c>
      <c r="G25" s="569"/>
      <c r="H25" s="569"/>
      <c r="I25" s="569"/>
      <c r="J25" s="569"/>
      <c r="K25" s="569"/>
      <c r="L25" s="569"/>
      <c r="M25" s="569"/>
      <c r="N25" s="569"/>
      <c r="O25" s="624"/>
      <c r="P25" s="624"/>
      <c r="Q25" s="624"/>
      <c r="R25" s="624"/>
      <c r="S25" s="570"/>
      <c r="T25" s="570"/>
      <c r="U25" s="570"/>
      <c r="V25" s="570"/>
      <c r="W25" s="570"/>
      <c r="X25" s="571">
        <f t="shared" ref="X25" si="22">SUM(G25:W25)</f>
        <v>0</v>
      </c>
      <c r="Y25" s="574">
        <f t="shared" ref="Y25" si="23">Y22*0.5</f>
        <v>0</v>
      </c>
      <c r="Z25" s="572">
        <f t="shared" ref="Z25:Z26" si="24">Y25*X25</f>
        <v>0</v>
      </c>
      <c r="AA25" s="623">
        <f>Z25*'5. BENEFITS CALC'!$F$28</f>
        <v>0</v>
      </c>
      <c r="AB25" s="650">
        <f t="shared" si="15"/>
        <v>0</v>
      </c>
      <c r="AD25" s="111"/>
      <c r="AE25" s="111"/>
      <c r="AF25" s="111"/>
      <c r="AG25" s="111"/>
      <c r="AH25" s="111"/>
      <c r="AI25" s="111"/>
      <c r="AJ25" s="111"/>
      <c r="AK25" s="632"/>
      <c r="AL25" s="632"/>
    </row>
    <row r="26" spans="1:38" s="42" customFormat="1" ht="21.75" customHeight="1" thickBot="1">
      <c r="A26" s="672" t="s">
        <v>130</v>
      </c>
      <c r="B26" s="673"/>
      <c r="C26" s="674"/>
      <c r="D26" s="1072"/>
      <c r="E26" s="1073"/>
      <c r="F26" s="675" t="s">
        <v>131</v>
      </c>
      <c r="G26" s="676"/>
      <c r="H26" s="676"/>
      <c r="I26" s="676"/>
      <c r="J26" s="676"/>
      <c r="K26" s="676"/>
      <c r="L26" s="676"/>
      <c r="M26" s="676"/>
      <c r="N26" s="676"/>
      <c r="O26" s="677"/>
      <c r="P26" s="677"/>
      <c r="Q26" s="677"/>
      <c r="R26" s="677"/>
      <c r="S26" s="678"/>
      <c r="T26" s="678"/>
      <c r="U26" s="678"/>
      <c r="V26" s="678"/>
      <c r="W26" s="678"/>
      <c r="X26" s="658">
        <f t="shared" si="12"/>
        <v>0</v>
      </c>
      <c r="Y26" s="679">
        <f t="shared" ref="Y26" si="25">Y24-Y22</f>
        <v>0</v>
      </c>
      <c r="Z26" s="659">
        <f t="shared" si="24"/>
        <v>0</v>
      </c>
      <c r="AA26" s="660">
        <f>Z26*'5. BENEFITS CALC'!$G$28</f>
        <v>0</v>
      </c>
      <c r="AB26" s="661">
        <f t="shared" si="15"/>
        <v>0</v>
      </c>
      <c r="AD26" s="111"/>
      <c r="AE26" s="111"/>
      <c r="AF26" s="111"/>
      <c r="AG26" s="111"/>
      <c r="AH26" s="111"/>
      <c r="AI26" s="111"/>
      <c r="AJ26" s="111"/>
      <c r="AK26" s="632"/>
      <c r="AL26" s="632"/>
    </row>
    <row r="27" spans="1:38" s="42" customFormat="1" ht="21.75" customHeight="1">
      <c r="A27" s="635" t="s">
        <v>50</v>
      </c>
      <c r="B27" s="636"/>
      <c r="C27" s="637"/>
      <c r="D27" s="638"/>
      <c r="E27" s="639"/>
      <c r="F27" s="640" t="s">
        <v>107</v>
      </c>
      <c r="G27" s="641"/>
      <c r="H27" s="641"/>
      <c r="I27" s="641"/>
      <c r="J27" s="641"/>
      <c r="K27" s="641"/>
      <c r="L27" s="641"/>
      <c r="M27" s="641"/>
      <c r="N27" s="641"/>
      <c r="O27" s="642"/>
      <c r="P27" s="642"/>
      <c r="Q27" s="642"/>
      <c r="R27" s="642"/>
      <c r="S27" s="643"/>
      <c r="T27" s="643"/>
      <c r="U27" s="643"/>
      <c r="V27" s="643"/>
      <c r="W27" s="643"/>
      <c r="X27" s="644">
        <f>SUM(G27:W27)</f>
        <v>0</v>
      </c>
      <c r="Y27" s="645">
        <v>0</v>
      </c>
      <c r="Z27" s="646">
        <f>X27*Y27</f>
        <v>0</v>
      </c>
      <c r="AA27" s="647"/>
      <c r="AB27" s="648">
        <f>SUM(Z27:AA27)</f>
        <v>0</v>
      </c>
      <c r="AD27" s="111"/>
      <c r="AE27" s="111"/>
      <c r="AF27" s="111"/>
      <c r="AG27" s="111"/>
      <c r="AH27" s="111"/>
      <c r="AI27" s="111"/>
      <c r="AJ27" s="111"/>
      <c r="AK27" s="632"/>
      <c r="AL27" s="632"/>
    </row>
    <row r="28" spans="1:38" s="42" customFormat="1" ht="21.75" customHeight="1">
      <c r="A28" s="649" t="s">
        <v>108</v>
      </c>
      <c r="B28" s="625"/>
      <c r="C28" s="626"/>
      <c r="D28" s="1070"/>
      <c r="E28" s="1071"/>
      <c r="F28" s="631" t="s">
        <v>128</v>
      </c>
      <c r="G28" s="627"/>
      <c r="H28" s="627"/>
      <c r="I28" s="627"/>
      <c r="J28" s="627"/>
      <c r="K28" s="627"/>
      <c r="L28" s="627"/>
      <c r="M28" s="627"/>
      <c r="N28" s="627"/>
      <c r="O28" s="628"/>
      <c r="P28" s="628"/>
      <c r="Q28" s="628"/>
      <c r="R28" s="628"/>
      <c r="S28" s="629"/>
      <c r="T28" s="629"/>
      <c r="U28" s="629"/>
      <c r="V28" s="629"/>
      <c r="W28" s="629"/>
      <c r="X28" s="571">
        <f t="shared" si="12"/>
        <v>0</v>
      </c>
      <c r="Y28" s="574">
        <f t="shared" ref="Y28" si="26">(Y27*1.5)</f>
        <v>0</v>
      </c>
      <c r="Z28" s="572">
        <f t="shared" ref="Z28" si="27">(Y28-Y27)*X28</f>
        <v>0</v>
      </c>
      <c r="AA28" s="618">
        <f>Z28*'5. BENEFITS CALC'!$F$28</f>
        <v>0</v>
      </c>
      <c r="AB28" s="650">
        <f t="shared" si="15"/>
        <v>0</v>
      </c>
      <c r="AD28" s="111"/>
      <c r="AE28" s="111"/>
      <c r="AF28" s="111"/>
      <c r="AG28" s="111"/>
      <c r="AH28" s="111"/>
      <c r="AI28" s="111"/>
      <c r="AJ28" s="111"/>
      <c r="AK28" s="632"/>
      <c r="AL28" s="632"/>
    </row>
    <row r="29" spans="1:38" s="42" customFormat="1" ht="21.75" customHeight="1">
      <c r="A29" s="649"/>
      <c r="B29" s="625"/>
      <c r="C29" s="626"/>
      <c r="D29" s="1116"/>
      <c r="E29" s="1117"/>
      <c r="F29" s="631" t="s">
        <v>110</v>
      </c>
      <c r="G29" s="627"/>
      <c r="H29" s="627"/>
      <c r="I29" s="627"/>
      <c r="J29" s="627"/>
      <c r="K29" s="627"/>
      <c r="L29" s="627"/>
      <c r="M29" s="627"/>
      <c r="N29" s="627"/>
      <c r="O29" s="628"/>
      <c r="P29" s="628"/>
      <c r="Q29" s="628"/>
      <c r="R29" s="628"/>
      <c r="S29" s="629"/>
      <c r="T29" s="629"/>
      <c r="U29" s="629"/>
      <c r="V29" s="629"/>
      <c r="W29" s="629"/>
      <c r="X29" s="571">
        <f>SUM(G29:W29)</f>
        <v>0</v>
      </c>
      <c r="Y29" s="622">
        <v>0</v>
      </c>
      <c r="Z29" s="572">
        <f>X29*Y29</f>
        <v>0</v>
      </c>
      <c r="AA29" s="623">
        <f>Z29*'5. BENEFITS CALC'!$F$28</f>
        <v>0</v>
      </c>
      <c r="AB29" s="650">
        <f>SUM(Z29:AA29)</f>
        <v>0</v>
      </c>
      <c r="AD29" s="111"/>
      <c r="AE29" s="111"/>
      <c r="AF29" s="111"/>
      <c r="AG29" s="111"/>
      <c r="AH29" s="111"/>
      <c r="AI29" s="111"/>
      <c r="AJ29" s="111"/>
      <c r="AK29" s="632"/>
      <c r="AL29" s="632"/>
    </row>
    <row r="30" spans="1:38" s="42" customFormat="1" ht="21.75" customHeight="1">
      <c r="A30" s="649"/>
      <c r="B30" s="625"/>
      <c r="C30" s="626"/>
      <c r="D30" s="1116"/>
      <c r="E30" s="1117"/>
      <c r="F30" s="631" t="s">
        <v>129</v>
      </c>
      <c r="G30" s="627"/>
      <c r="H30" s="627"/>
      <c r="I30" s="627"/>
      <c r="J30" s="627"/>
      <c r="K30" s="627"/>
      <c r="L30" s="627"/>
      <c r="M30" s="627"/>
      <c r="N30" s="627"/>
      <c r="O30" s="628"/>
      <c r="P30" s="628"/>
      <c r="Q30" s="628"/>
      <c r="R30" s="628"/>
      <c r="S30" s="629"/>
      <c r="T30" s="629"/>
      <c r="U30" s="629"/>
      <c r="V30" s="629"/>
      <c r="W30" s="629"/>
      <c r="X30" s="571">
        <f t="shared" ref="X30" si="28">SUM(G30:W30)</f>
        <v>0</v>
      </c>
      <c r="Y30" s="574">
        <f t="shared" ref="Y30" si="29">Y27*0.5</f>
        <v>0</v>
      </c>
      <c r="Z30" s="572">
        <f t="shared" ref="Z30:Z31" si="30">Y30*X30</f>
        <v>0</v>
      </c>
      <c r="AA30" s="623">
        <f>Z30*'5. BENEFITS CALC'!$F$28</f>
        <v>0</v>
      </c>
      <c r="AB30" s="650">
        <f t="shared" si="15"/>
        <v>0</v>
      </c>
      <c r="AD30" s="111"/>
      <c r="AE30" s="111"/>
      <c r="AF30" s="111"/>
      <c r="AG30" s="111"/>
      <c r="AH30" s="111"/>
      <c r="AI30" s="111"/>
      <c r="AJ30" s="111"/>
      <c r="AK30" s="632"/>
      <c r="AL30" s="632"/>
    </row>
    <row r="31" spans="1:38" s="42" customFormat="1" ht="21.65" customHeight="1" thickBot="1">
      <c r="A31" s="651" t="s">
        <v>130</v>
      </c>
      <c r="B31" s="652"/>
      <c r="C31" s="653"/>
      <c r="D31" s="1080"/>
      <c r="E31" s="1081"/>
      <c r="F31" s="654" t="s">
        <v>131</v>
      </c>
      <c r="G31" s="655"/>
      <c r="H31" s="655"/>
      <c r="I31" s="655"/>
      <c r="J31" s="655"/>
      <c r="K31" s="655"/>
      <c r="L31" s="655"/>
      <c r="M31" s="655"/>
      <c r="N31" s="655"/>
      <c r="O31" s="656"/>
      <c r="P31" s="656"/>
      <c r="Q31" s="656"/>
      <c r="R31" s="656"/>
      <c r="S31" s="657"/>
      <c r="T31" s="657"/>
      <c r="U31" s="657"/>
      <c r="V31" s="657"/>
      <c r="W31" s="657"/>
      <c r="X31" s="658">
        <f t="shared" si="12"/>
        <v>0</v>
      </c>
      <c r="Y31" s="679">
        <f t="shared" ref="Y31" si="31">Y29-Y27</f>
        <v>0</v>
      </c>
      <c r="Z31" s="659">
        <f t="shared" si="30"/>
        <v>0</v>
      </c>
      <c r="AA31" s="660">
        <f>Z31*'5. BENEFITS CALC'!$G$28</f>
        <v>0</v>
      </c>
      <c r="AB31" s="661">
        <f t="shared" si="15"/>
        <v>0</v>
      </c>
      <c r="AD31" s="111"/>
      <c r="AE31" s="111"/>
      <c r="AF31" s="111"/>
      <c r="AG31" s="111"/>
      <c r="AH31" s="111"/>
      <c r="AI31" s="111"/>
      <c r="AJ31" s="111"/>
      <c r="AK31" s="632"/>
      <c r="AL31" s="632"/>
    </row>
    <row r="32" spans="1:38" s="42" customFormat="1" ht="21.75" customHeight="1">
      <c r="A32" s="662" t="s">
        <v>50</v>
      </c>
      <c r="B32" s="663"/>
      <c r="C32" s="664"/>
      <c r="D32" s="665"/>
      <c r="E32" s="666"/>
      <c r="F32" s="667" t="s">
        <v>107</v>
      </c>
      <c r="G32" s="668"/>
      <c r="H32" s="668"/>
      <c r="I32" s="668"/>
      <c r="J32" s="668"/>
      <c r="K32" s="668"/>
      <c r="L32" s="668"/>
      <c r="M32" s="668"/>
      <c r="N32" s="668"/>
      <c r="O32" s="669"/>
      <c r="P32" s="669"/>
      <c r="Q32" s="669"/>
      <c r="R32" s="669"/>
      <c r="S32" s="670"/>
      <c r="T32" s="670"/>
      <c r="U32" s="670"/>
      <c r="V32" s="670"/>
      <c r="W32" s="670"/>
      <c r="X32" s="644">
        <f>SUM(G32:W32)</f>
        <v>0</v>
      </c>
      <c r="Y32" s="645">
        <v>0</v>
      </c>
      <c r="Z32" s="646">
        <f>X32*Y32</f>
        <v>0</v>
      </c>
      <c r="AA32" s="647"/>
      <c r="AB32" s="648">
        <f>SUM(Z32:AA32)</f>
        <v>0</v>
      </c>
      <c r="AD32" s="111"/>
      <c r="AE32" s="111"/>
      <c r="AF32" s="111"/>
      <c r="AG32" s="111"/>
      <c r="AH32" s="111"/>
      <c r="AI32" s="111"/>
      <c r="AJ32" s="111"/>
      <c r="AK32" s="632"/>
      <c r="AL32" s="632"/>
    </row>
    <row r="33" spans="1:38" s="42" customFormat="1" ht="21.75" customHeight="1">
      <c r="A33" s="671" t="s">
        <v>108</v>
      </c>
      <c r="B33" s="616"/>
      <c r="C33" s="617"/>
      <c r="D33" s="929"/>
      <c r="E33" s="930"/>
      <c r="F33" s="630" t="s">
        <v>128</v>
      </c>
      <c r="G33" s="619"/>
      <c r="H33" s="619"/>
      <c r="I33" s="619"/>
      <c r="J33" s="619"/>
      <c r="K33" s="619"/>
      <c r="L33" s="619"/>
      <c r="M33" s="619"/>
      <c r="N33" s="619"/>
      <c r="O33" s="620"/>
      <c r="P33" s="620"/>
      <c r="Q33" s="620"/>
      <c r="R33" s="620"/>
      <c r="S33" s="621"/>
      <c r="T33" s="621"/>
      <c r="U33" s="621"/>
      <c r="V33" s="621"/>
      <c r="W33" s="621"/>
      <c r="X33" s="571">
        <f t="shared" si="12"/>
        <v>0</v>
      </c>
      <c r="Y33" s="574">
        <f t="shared" ref="Y33" si="32">(Y32*1.5)</f>
        <v>0</v>
      </c>
      <c r="Z33" s="572">
        <f t="shared" ref="Z33" si="33">(Y33-Y32)*X33</f>
        <v>0</v>
      </c>
      <c r="AA33" s="618">
        <f>Z33*'5. BENEFITS CALC'!$F$28</f>
        <v>0</v>
      </c>
      <c r="AB33" s="650">
        <f t="shared" si="15"/>
        <v>0</v>
      </c>
      <c r="AD33" s="111"/>
      <c r="AE33" s="633"/>
      <c r="AF33" s="634"/>
      <c r="AG33" s="634"/>
      <c r="AH33" s="634"/>
      <c r="AI33" s="634"/>
      <c r="AJ33" s="634"/>
      <c r="AK33" s="634"/>
      <c r="AL33" s="632"/>
    </row>
    <row r="34" spans="1:38" s="42" customFormat="1" ht="21.75" customHeight="1">
      <c r="A34" s="671"/>
      <c r="B34" s="616"/>
      <c r="C34" s="617"/>
      <c r="D34" s="1096"/>
      <c r="E34" s="1097"/>
      <c r="F34" s="630" t="s">
        <v>110</v>
      </c>
      <c r="G34" s="619"/>
      <c r="H34" s="619"/>
      <c r="I34" s="619"/>
      <c r="J34" s="619"/>
      <c r="K34" s="619"/>
      <c r="L34" s="619"/>
      <c r="M34" s="619"/>
      <c r="N34" s="619"/>
      <c r="O34" s="620"/>
      <c r="P34" s="620"/>
      <c r="Q34" s="620"/>
      <c r="R34" s="620"/>
      <c r="S34" s="621"/>
      <c r="T34" s="621"/>
      <c r="U34" s="621"/>
      <c r="V34" s="621"/>
      <c r="W34" s="621"/>
      <c r="X34" s="571">
        <f>SUM(G34:W34)</f>
        <v>0</v>
      </c>
      <c r="Y34" s="622">
        <v>0</v>
      </c>
      <c r="Z34" s="572">
        <f>X34*Y34</f>
        <v>0</v>
      </c>
      <c r="AA34" s="623">
        <f>Z34*'5. BENEFITS CALC'!$F$28</f>
        <v>0</v>
      </c>
      <c r="AB34" s="650">
        <f>SUM(Z34:AA34)</f>
        <v>0</v>
      </c>
      <c r="AD34" s="111"/>
      <c r="AE34" s="633"/>
      <c r="AF34" s="634"/>
      <c r="AG34" s="634"/>
      <c r="AH34" s="634"/>
      <c r="AI34" s="634"/>
      <c r="AJ34" s="634"/>
      <c r="AK34" s="634"/>
      <c r="AL34" s="632"/>
    </row>
    <row r="35" spans="1:38" s="42" customFormat="1" ht="21.65" customHeight="1">
      <c r="A35" s="671"/>
      <c r="B35" s="616"/>
      <c r="C35" s="617"/>
      <c r="D35" s="1095"/>
      <c r="E35" s="1095"/>
      <c r="F35" s="630" t="s">
        <v>129</v>
      </c>
      <c r="G35" s="569"/>
      <c r="H35" s="569"/>
      <c r="I35" s="569"/>
      <c r="J35" s="569"/>
      <c r="K35" s="569"/>
      <c r="L35" s="569"/>
      <c r="M35" s="569"/>
      <c r="N35" s="569"/>
      <c r="O35" s="624"/>
      <c r="P35" s="624"/>
      <c r="Q35" s="624"/>
      <c r="R35" s="624"/>
      <c r="S35" s="570"/>
      <c r="T35" s="570"/>
      <c r="U35" s="570"/>
      <c r="V35" s="570"/>
      <c r="W35" s="570"/>
      <c r="X35" s="571">
        <f t="shared" ref="X35" si="34">SUM(G35:W35)</f>
        <v>0</v>
      </c>
      <c r="Y35" s="574">
        <f t="shared" ref="Y35" si="35">Y32*0.5</f>
        <v>0</v>
      </c>
      <c r="Z35" s="572">
        <f t="shared" ref="Z35:Z36" si="36">Y35*X35</f>
        <v>0</v>
      </c>
      <c r="AA35" s="623">
        <f>Z35*'5. BENEFITS CALC'!$F$28</f>
        <v>0</v>
      </c>
      <c r="AB35" s="650">
        <f t="shared" si="15"/>
        <v>0</v>
      </c>
      <c r="AD35" s="111"/>
      <c r="AE35" s="633"/>
      <c r="AF35" s="634"/>
      <c r="AG35" s="634"/>
      <c r="AH35" s="634"/>
      <c r="AI35" s="634"/>
      <c r="AJ35" s="634"/>
      <c r="AK35" s="634"/>
      <c r="AL35" s="632"/>
    </row>
    <row r="36" spans="1:38" s="42" customFormat="1" ht="21.75" customHeight="1" thickBot="1">
      <c r="A36" s="672" t="s">
        <v>130</v>
      </c>
      <c r="B36" s="673"/>
      <c r="C36" s="674"/>
      <c r="D36" s="1072"/>
      <c r="E36" s="1073"/>
      <c r="F36" s="675" t="s">
        <v>131</v>
      </c>
      <c r="G36" s="676"/>
      <c r="H36" s="676"/>
      <c r="I36" s="676"/>
      <c r="J36" s="676"/>
      <c r="K36" s="676"/>
      <c r="L36" s="676"/>
      <c r="M36" s="676"/>
      <c r="N36" s="676"/>
      <c r="O36" s="677"/>
      <c r="P36" s="677"/>
      <c r="Q36" s="677"/>
      <c r="R36" s="677"/>
      <c r="S36" s="678"/>
      <c r="T36" s="678"/>
      <c r="U36" s="678"/>
      <c r="V36" s="678"/>
      <c r="W36" s="678"/>
      <c r="X36" s="658">
        <f t="shared" si="12"/>
        <v>0</v>
      </c>
      <c r="Y36" s="679">
        <f t="shared" ref="Y36" si="37">Y34-Y32</f>
        <v>0</v>
      </c>
      <c r="Z36" s="659">
        <f t="shared" si="36"/>
        <v>0</v>
      </c>
      <c r="AA36" s="660">
        <f>Z36*'5. BENEFITS CALC'!$G$28</f>
        <v>0</v>
      </c>
      <c r="AB36" s="661">
        <f t="shared" si="15"/>
        <v>0</v>
      </c>
      <c r="AD36" s="111"/>
      <c r="AE36" s="633"/>
      <c r="AF36" s="634"/>
      <c r="AG36" s="634"/>
      <c r="AH36" s="634"/>
      <c r="AI36" s="634"/>
      <c r="AJ36" s="634"/>
      <c r="AK36" s="634"/>
      <c r="AL36" s="632"/>
    </row>
    <row r="37" spans="1:38" s="42" customFormat="1" ht="21.75" customHeight="1">
      <c r="A37" s="635" t="s">
        <v>50</v>
      </c>
      <c r="B37" s="636"/>
      <c r="C37" s="637"/>
      <c r="D37" s="638"/>
      <c r="E37" s="639"/>
      <c r="F37" s="640" t="s">
        <v>107</v>
      </c>
      <c r="G37" s="641"/>
      <c r="H37" s="641"/>
      <c r="I37" s="641"/>
      <c r="J37" s="641"/>
      <c r="K37" s="641"/>
      <c r="L37" s="641"/>
      <c r="M37" s="641"/>
      <c r="N37" s="641"/>
      <c r="O37" s="642"/>
      <c r="P37" s="642"/>
      <c r="Q37" s="642"/>
      <c r="R37" s="642"/>
      <c r="S37" s="643"/>
      <c r="T37" s="643"/>
      <c r="U37" s="643"/>
      <c r="V37" s="643"/>
      <c r="W37" s="643"/>
      <c r="X37" s="644">
        <f>SUM(G37:W37)</f>
        <v>0</v>
      </c>
      <c r="Y37" s="645">
        <v>0</v>
      </c>
      <c r="Z37" s="646">
        <f>X37*Y37</f>
        <v>0</v>
      </c>
      <c r="AA37" s="647"/>
      <c r="AB37" s="648">
        <f>SUM(Z37:AA37)</f>
        <v>0</v>
      </c>
      <c r="AD37" s="111"/>
      <c r="AE37" s="634"/>
      <c r="AF37" s="634"/>
      <c r="AG37" s="634"/>
      <c r="AH37" s="634"/>
      <c r="AI37" s="634"/>
      <c r="AJ37" s="634"/>
      <c r="AK37" s="634"/>
      <c r="AL37" s="632"/>
    </row>
    <row r="38" spans="1:38" s="42" customFormat="1" ht="21.75" customHeight="1">
      <c r="A38" s="649" t="s">
        <v>108</v>
      </c>
      <c r="B38" s="625"/>
      <c r="C38" s="626"/>
      <c r="D38" s="1070"/>
      <c r="E38" s="1071"/>
      <c r="F38" s="631" t="s">
        <v>128</v>
      </c>
      <c r="G38" s="627"/>
      <c r="H38" s="627"/>
      <c r="I38" s="627"/>
      <c r="J38" s="627"/>
      <c r="K38" s="627"/>
      <c r="L38" s="627"/>
      <c r="M38" s="627"/>
      <c r="N38" s="627"/>
      <c r="O38" s="628"/>
      <c r="P38" s="628"/>
      <c r="Q38" s="628"/>
      <c r="R38" s="628"/>
      <c r="S38" s="629"/>
      <c r="T38" s="629"/>
      <c r="U38" s="629"/>
      <c r="V38" s="629"/>
      <c r="W38" s="629"/>
      <c r="X38" s="571">
        <f t="shared" si="12"/>
        <v>0</v>
      </c>
      <c r="Y38" s="574">
        <f t="shared" ref="Y38" si="38">(Y37*1.5)</f>
        <v>0</v>
      </c>
      <c r="Z38" s="572">
        <f t="shared" ref="Z38" si="39">(Y38-Y37)*X38</f>
        <v>0</v>
      </c>
      <c r="AA38" s="618">
        <f>Z38*'5. BENEFITS CALC'!$F$28</f>
        <v>0</v>
      </c>
      <c r="AB38" s="650">
        <f t="shared" si="15"/>
        <v>0</v>
      </c>
      <c r="AD38" s="632"/>
      <c r="AE38" s="634"/>
      <c r="AF38" s="634"/>
      <c r="AG38" s="634"/>
      <c r="AH38" s="634"/>
      <c r="AI38" s="634"/>
      <c r="AJ38" s="634"/>
      <c r="AK38" s="634"/>
      <c r="AL38" s="632"/>
    </row>
    <row r="39" spans="1:38" s="42" customFormat="1" ht="21.75" customHeight="1">
      <c r="A39" s="649"/>
      <c r="B39" s="625"/>
      <c r="C39" s="626"/>
      <c r="D39" s="1116"/>
      <c r="E39" s="1117"/>
      <c r="F39" s="631" t="s">
        <v>110</v>
      </c>
      <c r="G39" s="627"/>
      <c r="H39" s="627"/>
      <c r="I39" s="627"/>
      <c r="J39" s="627"/>
      <c r="K39" s="627"/>
      <c r="L39" s="627"/>
      <c r="M39" s="627"/>
      <c r="N39" s="627"/>
      <c r="O39" s="628"/>
      <c r="P39" s="628"/>
      <c r="Q39" s="628"/>
      <c r="R39" s="628"/>
      <c r="S39" s="629"/>
      <c r="T39" s="629"/>
      <c r="U39" s="629"/>
      <c r="V39" s="629"/>
      <c r="W39" s="629"/>
      <c r="X39" s="571">
        <f>SUM(G39:W39)</f>
        <v>0</v>
      </c>
      <c r="Y39" s="622">
        <v>0</v>
      </c>
      <c r="Z39" s="572">
        <f>X39*Y39</f>
        <v>0</v>
      </c>
      <c r="AA39" s="623">
        <f>Z39*'5. BENEFITS CALC'!$F$28</f>
        <v>0</v>
      </c>
      <c r="AB39" s="650">
        <f>SUM(Z39:AA39)</f>
        <v>0</v>
      </c>
      <c r="AD39" s="632"/>
      <c r="AE39" s="634"/>
      <c r="AF39" s="634"/>
      <c r="AG39" s="634"/>
      <c r="AH39" s="634"/>
      <c r="AI39" s="634"/>
      <c r="AJ39" s="634"/>
      <c r="AK39" s="634"/>
      <c r="AL39" s="632"/>
    </row>
    <row r="40" spans="1:38" s="42" customFormat="1" ht="21.75" customHeight="1">
      <c r="A40" s="649"/>
      <c r="B40" s="625"/>
      <c r="C40" s="626"/>
      <c r="D40" s="1116"/>
      <c r="E40" s="1117"/>
      <c r="F40" s="631" t="s">
        <v>129</v>
      </c>
      <c r="G40" s="627"/>
      <c r="H40" s="627"/>
      <c r="I40" s="627"/>
      <c r="J40" s="627"/>
      <c r="K40" s="627"/>
      <c r="L40" s="627"/>
      <c r="M40" s="627"/>
      <c r="N40" s="627"/>
      <c r="O40" s="628"/>
      <c r="P40" s="628"/>
      <c r="Q40" s="628"/>
      <c r="R40" s="628"/>
      <c r="S40" s="629"/>
      <c r="T40" s="629"/>
      <c r="U40" s="629"/>
      <c r="V40" s="629"/>
      <c r="W40" s="629"/>
      <c r="X40" s="571">
        <f t="shared" ref="X40" si="40">SUM(G40:W40)</f>
        <v>0</v>
      </c>
      <c r="Y40" s="574">
        <f t="shared" ref="Y40" si="41">Y37*0.5</f>
        <v>0</v>
      </c>
      <c r="Z40" s="572">
        <f t="shared" ref="Z40:Z41" si="42">Y40*X40</f>
        <v>0</v>
      </c>
      <c r="AA40" s="623">
        <f>Z40*'5. BENEFITS CALC'!$F$28</f>
        <v>0</v>
      </c>
      <c r="AB40" s="650">
        <f t="shared" si="15"/>
        <v>0</v>
      </c>
      <c r="AD40" s="632"/>
      <c r="AE40" s="634"/>
      <c r="AF40" s="634"/>
      <c r="AG40" s="634"/>
      <c r="AH40" s="634"/>
      <c r="AI40" s="634"/>
      <c r="AJ40" s="634"/>
      <c r="AK40" s="634"/>
      <c r="AL40" s="632"/>
    </row>
    <row r="41" spans="1:38" s="42" customFormat="1" ht="21.75" customHeight="1" thickBot="1">
      <c r="A41" s="651" t="s">
        <v>130</v>
      </c>
      <c r="B41" s="652"/>
      <c r="C41" s="653"/>
      <c r="D41" s="1080"/>
      <c r="E41" s="1081"/>
      <c r="F41" s="654" t="s">
        <v>131</v>
      </c>
      <c r="G41" s="655"/>
      <c r="H41" s="655"/>
      <c r="I41" s="655"/>
      <c r="J41" s="655"/>
      <c r="K41" s="655"/>
      <c r="L41" s="655"/>
      <c r="M41" s="655"/>
      <c r="N41" s="655"/>
      <c r="O41" s="656"/>
      <c r="P41" s="656"/>
      <c r="Q41" s="656"/>
      <c r="R41" s="656"/>
      <c r="S41" s="657"/>
      <c r="T41" s="657"/>
      <c r="U41" s="657"/>
      <c r="V41" s="657"/>
      <c r="W41" s="657"/>
      <c r="X41" s="658">
        <f t="shared" si="12"/>
        <v>0</v>
      </c>
      <c r="Y41" s="679">
        <f t="shared" ref="Y41" si="43">Y39-Y37</f>
        <v>0</v>
      </c>
      <c r="Z41" s="659">
        <f t="shared" si="42"/>
        <v>0</v>
      </c>
      <c r="AA41" s="660">
        <f>Z41*'5. BENEFITS CALC'!$G$28</f>
        <v>0</v>
      </c>
      <c r="AB41" s="661">
        <f t="shared" si="15"/>
        <v>0</v>
      </c>
      <c r="AD41" s="632"/>
      <c r="AE41" s="634"/>
      <c r="AF41" s="634"/>
      <c r="AG41" s="634"/>
      <c r="AH41" s="634"/>
      <c r="AI41" s="634"/>
      <c r="AJ41" s="634"/>
      <c r="AK41" s="634"/>
      <c r="AL41" s="632"/>
    </row>
    <row r="42" spans="1:38" s="42" customFormat="1" ht="21.75" customHeight="1">
      <c r="A42" s="662" t="s">
        <v>50</v>
      </c>
      <c r="B42" s="663"/>
      <c r="C42" s="664"/>
      <c r="D42" s="665"/>
      <c r="E42" s="666"/>
      <c r="F42" s="667" t="s">
        <v>107</v>
      </c>
      <c r="G42" s="668"/>
      <c r="H42" s="668"/>
      <c r="I42" s="668"/>
      <c r="J42" s="668"/>
      <c r="K42" s="668"/>
      <c r="L42" s="668"/>
      <c r="M42" s="668"/>
      <c r="N42" s="668"/>
      <c r="O42" s="669"/>
      <c r="P42" s="669"/>
      <c r="Q42" s="669"/>
      <c r="R42" s="669"/>
      <c r="S42" s="670"/>
      <c r="T42" s="670"/>
      <c r="U42" s="670"/>
      <c r="V42" s="670"/>
      <c r="W42" s="670"/>
      <c r="X42" s="644">
        <f>SUM(G42:W42)</f>
        <v>0</v>
      </c>
      <c r="Y42" s="645">
        <v>0</v>
      </c>
      <c r="Z42" s="646">
        <f>X42*Y42</f>
        <v>0</v>
      </c>
      <c r="AA42" s="647"/>
      <c r="AB42" s="648">
        <f>SUM(Z42:AA42)</f>
        <v>0</v>
      </c>
      <c r="AD42" s="632"/>
      <c r="AE42" s="634"/>
      <c r="AF42" s="634"/>
      <c r="AG42" s="634"/>
      <c r="AH42" s="634"/>
      <c r="AI42" s="634"/>
      <c r="AJ42" s="634"/>
      <c r="AK42" s="634"/>
      <c r="AL42" s="632"/>
    </row>
    <row r="43" spans="1:38" s="42" customFormat="1" ht="21.75" customHeight="1">
      <c r="A43" s="671" t="s">
        <v>108</v>
      </c>
      <c r="B43" s="616"/>
      <c r="C43" s="617"/>
      <c r="D43" s="929"/>
      <c r="E43" s="930"/>
      <c r="F43" s="630" t="s">
        <v>128</v>
      </c>
      <c r="G43" s="619"/>
      <c r="H43" s="619"/>
      <c r="I43" s="619"/>
      <c r="J43" s="619"/>
      <c r="K43" s="619"/>
      <c r="L43" s="619"/>
      <c r="M43" s="619"/>
      <c r="N43" s="619"/>
      <c r="O43" s="620"/>
      <c r="P43" s="620"/>
      <c r="Q43" s="620"/>
      <c r="R43" s="620"/>
      <c r="S43" s="621"/>
      <c r="T43" s="621"/>
      <c r="U43" s="621"/>
      <c r="V43" s="621"/>
      <c r="W43" s="621"/>
      <c r="X43" s="571">
        <f t="shared" si="12"/>
        <v>0</v>
      </c>
      <c r="Y43" s="574">
        <f t="shared" ref="Y43" si="44">(Y42*1.5)</f>
        <v>0</v>
      </c>
      <c r="Z43" s="572">
        <f t="shared" ref="Z43" si="45">(Y43-Y42)*X43</f>
        <v>0</v>
      </c>
      <c r="AA43" s="618">
        <f>Z43*'5. BENEFITS CALC'!$F$28</f>
        <v>0</v>
      </c>
      <c r="AB43" s="650">
        <f t="shared" si="15"/>
        <v>0</v>
      </c>
      <c r="AD43" s="632"/>
      <c r="AE43" s="632"/>
      <c r="AF43" s="632"/>
      <c r="AG43" s="632"/>
      <c r="AH43" s="632"/>
      <c r="AI43" s="632"/>
      <c r="AJ43" s="632"/>
      <c r="AK43" s="632"/>
      <c r="AL43" s="632"/>
    </row>
    <row r="44" spans="1:38" s="42" customFormat="1" ht="21.75" customHeight="1">
      <c r="A44" s="671"/>
      <c r="B44" s="616"/>
      <c r="C44" s="617"/>
      <c r="D44" s="1096"/>
      <c r="E44" s="1097"/>
      <c r="F44" s="630" t="s">
        <v>110</v>
      </c>
      <c r="G44" s="619"/>
      <c r="H44" s="619"/>
      <c r="I44" s="619"/>
      <c r="J44" s="619"/>
      <c r="K44" s="619"/>
      <c r="L44" s="619"/>
      <c r="M44" s="619"/>
      <c r="N44" s="619"/>
      <c r="O44" s="620"/>
      <c r="P44" s="620"/>
      <c r="Q44" s="620"/>
      <c r="R44" s="620"/>
      <c r="S44" s="621"/>
      <c r="T44" s="621"/>
      <c r="U44" s="621"/>
      <c r="V44" s="621"/>
      <c r="W44" s="621"/>
      <c r="X44" s="571">
        <f>SUM(G44:W44)</f>
        <v>0</v>
      </c>
      <c r="Y44" s="622">
        <v>0</v>
      </c>
      <c r="Z44" s="572">
        <f>X44*Y44</f>
        <v>0</v>
      </c>
      <c r="AA44" s="623">
        <f>Z44*'5. BENEFITS CALC'!$F$28</f>
        <v>0</v>
      </c>
      <c r="AB44" s="650">
        <f>SUM(Z44:AA44)</f>
        <v>0</v>
      </c>
      <c r="AD44" s="632"/>
      <c r="AE44" s="632"/>
      <c r="AF44" s="632"/>
      <c r="AG44" s="632"/>
      <c r="AH44" s="632"/>
      <c r="AI44" s="632"/>
      <c r="AJ44" s="632"/>
      <c r="AK44" s="632"/>
      <c r="AL44" s="632"/>
    </row>
    <row r="45" spans="1:38" s="42" customFormat="1" ht="21.75" customHeight="1">
      <c r="A45" s="671"/>
      <c r="B45" s="616"/>
      <c r="C45" s="617"/>
      <c r="D45" s="1095"/>
      <c r="E45" s="1095"/>
      <c r="F45" s="630" t="s">
        <v>129</v>
      </c>
      <c r="G45" s="569"/>
      <c r="H45" s="569"/>
      <c r="I45" s="569"/>
      <c r="J45" s="569"/>
      <c r="K45" s="569"/>
      <c r="L45" s="569"/>
      <c r="M45" s="569"/>
      <c r="N45" s="569"/>
      <c r="O45" s="624"/>
      <c r="P45" s="624"/>
      <c r="Q45" s="624"/>
      <c r="R45" s="624"/>
      <c r="S45" s="570"/>
      <c r="T45" s="570"/>
      <c r="U45" s="570"/>
      <c r="V45" s="570"/>
      <c r="W45" s="570"/>
      <c r="X45" s="571">
        <f t="shared" ref="X45" si="46">SUM(G45:W45)</f>
        <v>0</v>
      </c>
      <c r="Y45" s="574">
        <f t="shared" ref="Y45" si="47">Y42*0.5</f>
        <v>0</v>
      </c>
      <c r="Z45" s="572">
        <f t="shared" ref="Z45:Z46" si="48">Y45*X45</f>
        <v>0</v>
      </c>
      <c r="AA45" s="623">
        <f>Z45*'5. BENEFITS CALC'!$F$28</f>
        <v>0</v>
      </c>
      <c r="AB45" s="650">
        <f t="shared" si="15"/>
        <v>0</v>
      </c>
    </row>
    <row r="46" spans="1:38" s="42" customFormat="1" ht="21.75" customHeight="1" thickBot="1">
      <c r="A46" s="672" t="s">
        <v>130</v>
      </c>
      <c r="B46" s="673"/>
      <c r="C46" s="674"/>
      <c r="D46" s="1072"/>
      <c r="E46" s="1073"/>
      <c r="F46" s="675" t="s">
        <v>131</v>
      </c>
      <c r="G46" s="676"/>
      <c r="H46" s="676"/>
      <c r="I46" s="676"/>
      <c r="J46" s="676"/>
      <c r="K46" s="676"/>
      <c r="L46" s="676"/>
      <c r="M46" s="676"/>
      <c r="N46" s="676"/>
      <c r="O46" s="677"/>
      <c r="P46" s="677"/>
      <c r="Q46" s="677"/>
      <c r="R46" s="677"/>
      <c r="S46" s="678"/>
      <c r="T46" s="678"/>
      <c r="U46" s="678"/>
      <c r="V46" s="678"/>
      <c r="W46" s="678"/>
      <c r="X46" s="658">
        <f t="shared" si="12"/>
        <v>0</v>
      </c>
      <c r="Y46" s="679">
        <f t="shared" ref="Y46" si="49">Y44-Y42</f>
        <v>0</v>
      </c>
      <c r="Z46" s="659">
        <f t="shared" si="48"/>
        <v>0</v>
      </c>
      <c r="AA46" s="660">
        <f>Z46*'5. BENEFITS CALC'!$G$28</f>
        <v>0</v>
      </c>
      <c r="AB46" s="661">
        <f t="shared" si="15"/>
        <v>0</v>
      </c>
    </row>
    <row r="47" spans="1:38" s="42" customFormat="1" ht="21.75" customHeight="1">
      <c r="A47" s="635" t="s">
        <v>50</v>
      </c>
      <c r="B47" s="636"/>
      <c r="C47" s="637"/>
      <c r="D47" s="638"/>
      <c r="E47" s="639"/>
      <c r="F47" s="640" t="s">
        <v>107</v>
      </c>
      <c r="G47" s="641"/>
      <c r="H47" s="641"/>
      <c r="I47" s="641"/>
      <c r="J47" s="641"/>
      <c r="K47" s="641"/>
      <c r="L47" s="641"/>
      <c r="M47" s="641"/>
      <c r="N47" s="641"/>
      <c r="O47" s="642"/>
      <c r="P47" s="642"/>
      <c r="Q47" s="642"/>
      <c r="R47" s="642"/>
      <c r="S47" s="643"/>
      <c r="T47" s="643"/>
      <c r="U47" s="643"/>
      <c r="V47" s="643"/>
      <c r="W47" s="643"/>
      <c r="X47" s="644">
        <f>SUM(G47:W47)</f>
        <v>0</v>
      </c>
      <c r="Y47" s="645">
        <v>0</v>
      </c>
      <c r="Z47" s="646">
        <f>X47*Y47</f>
        <v>0</v>
      </c>
      <c r="AA47" s="647"/>
      <c r="AB47" s="648">
        <f>SUM(Z47:AA47)</f>
        <v>0</v>
      </c>
    </row>
    <row r="48" spans="1:38" s="42" customFormat="1" ht="21.75" customHeight="1">
      <c r="A48" s="649" t="s">
        <v>108</v>
      </c>
      <c r="B48" s="625"/>
      <c r="C48" s="626"/>
      <c r="D48" s="1070"/>
      <c r="E48" s="1071"/>
      <c r="F48" s="631" t="s">
        <v>128</v>
      </c>
      <c r="G48" s="627"/>
      <c r="H48" s="627"/>
      <c r="I48" s="627"/>
      <c r="J48" s="627"/>
      <c r="K48" s="627"/>
      <c r="L48" s="627"/>
      <c r="M48" s="627"/>
      <c r="N48" s="627"/>
      <c r="O48" s="628"/>
      <c r="P48" s="628"/>
      <c r="Q48" s="628"/>
      <c r="R48" s="628"/>
      <c r="S48" s="629"/>
      <c r="T48" s="629"/>
      <c r="U48" s="629"/>
      <c r="V48" s="629"/>
      <c r="W48" s="629"/>
      <c r="X48" s="571">
        <f t="shared" si="12"/>
        <v>0</v>
      </c>
      <c r="Y48" s="574">
        <f t="shared" ref="Y48" si="50">(Y47*1.5)</f>
        <v>0</v>
      </c>
      <c r="Z48" s="572">
        <f t="shared" ref="Z48" si="51">(Y48-Y47)*X48</f>
        <v>0</v>
      </c>
      <c r="AA48" s="618">
        <f>Z48*'5. BENEFITS CALC'!$F$28</f>
        <v>0</v>
      </c>
      <c r="AB48" s="650">
        <f t="shared" si="15"/>
        <v>0</v>
      </c>
    </row>
    <row r="49" spans="1:28" s="42" customFormat="1" ht="21.75" customHeight="1">
      <c r="A49" s="649"/>
      <c r="B49" s="625"/>
      <c r="C49" s="626"/>
      <c r="D49" s="1116"/>
      <c r="E49" s="1117"/>
      <c r="F49" s="631" t="s">
        <v>110</v>
      </c>
      <c r="G49" s="627"/>
      <c r="H49" s="627"/>
      <c r="I49" s="627"/>
      <c r="J49" s="627"/>
      <c r="K49" s="627"/>
      <c r="L49" s="627"/>
      <c r="M49" s="627"/>
      <c r="N49" s="627"/>
      <c r="O49" s="628"/>
      <c r="P49" s="628"/>
      <c r="Q49" s="628"/>
      <c r="R49" s="628"/>
      <c r="S49" s="629"/>
      <c r="T49" s="629"/>
      <c r="U49" s="629"/>
      <c r="V49" s="629"/>
      <c r="W49" s="629"/>
      <c r="X49" s="571">
        <f>SUM(G49:W49)</f>
        <v>0</v>
      </c>
      <c r="Y49" s="622">
        <v>0</v>
      </c>
      <c r="Z49" s="572">
        <f>X49*Y49</f>
        <v>0</v>
      </c>
      <c r="AA49" s="623">
        <f>Z49*'5. BENEFITS CALC'!$F$28</f>
        <v>0</v>
      </c>
      <c r="AB49" s="650">
        <f>SUM(Z49:AA49)</f>
        <v>0</v>
      </c>
    </row>
    <row r="50" spans="1:28" s="42" customFormat="1" ht="21.75" customHeight="1">
      <c r="A50" s="649"/>
      <c r="B50" s="625"/>
      <c r="C50" s="626"/>
      <c r="D50" s="1116"/>
      <c r="E50" s="1117"/>
      <c r="F50" s="631" t="s">
        <v>129</v>
      </c>
      <c r="G50" s="627"/>
      <c r="H50" s="627"/>
      <c r="I50" s="627"/>
      <c r="J50" s="627"/>
      <c r="K50" s="627"/>
      <c r="L50" s="627"/>
      <c r="M50" s="627"/>
      <c r="N50" s="627"/>
      <c r="O50" s="628"/>
      <c r="P50" s="628"/>
      <c r="Q50" s="628"/>
      <c r="R50" s="628"/>
      <c r="S50" s="629"/>
      <c r="T50" s="629"/>
      <c r="U50" s="629"/>
      <c r="V50" s="629"/>
      <c r="W50" s="629"/>
      <c r="X50" s="571">
        <f t="shared" ref="X50" si="52">SUM(G50:W50)</f>
        <v>0</v>
      </c>
      <c r="Y50" s="574">
        <f t="shared" ref="Y50" si="53">Y47*0.5</f>
        <v>0</v>
      </c>
      <c r="Z50" s="572">
        <f t="shared" ref="Z50:Z51" si="54">Y50*X50</f>
        <v>0</v>
      </c>
      <c r="AA50" s="623">
        <f>Z50*'5. BENEFITS CALC'!$F$28</f>
        <v>0</v>
      </c>
      <c r="AB50" s="650">
        <f t="shared" si="15"/>
        <v>0</v>
      </c>
    </row>
    <row r="51" spans="1:28" s="42" customFormat="1" ht="21.75" customHeight="1" thickBot="1">
      <c r="A51" s="651" t="s">
        <v>130</v>
      </c>
      <c r="B51" s="652"/>
      <c r="C51" s="653"/>
      <c r="D51" s="1080"/>
      <c r="E51" s="1081"/>
      <c r="F51" s="654" t="s">
        <v>131</v>
      </c>
      <c r="G51" s="655"/>
      <c r="H51" s="655"/>
      <c r="I51" s="655"/>
      <c r="J51" s="655"/>
      <c r="K51" s="655"/>
      <c r="L51" s="655"/>
      <c r="M51" s="655"/>
      <c r="N51" s="655"/>
      <c r="O51" s="656"/>
      <c r="P51" s="656"/>
      <c r="Q51" s="656"/>
      <c r="R51" s="656"/>
      <c r="S51" s="657"/>
      <c r="T51" s="657"/>
      <c r="U51" s="657"/>
      <c r="V51" s="657"/>
      <c r="W51" s="657"/>
      <c r="X51" s="658">
        <f t="shared" si="12"/>
        <v>0</v>
      </c>
      <c r="Y51" s="679">
        <f t="shared" ref="Y51" si="55">Y49-Y47</f>
        <v>0</v>
      </c>
      <c r="Z51" s="659">
        <f t="shared" si="54"/>
        <v>0</v>
      </c>
      <c r="AA51" s="660">
        <f>Z51*'5. BENEFITS CALC'!$G$28</f>
        <v>0</v>
      </c>
      <c r="AB51" s="661">
        <f t="shared" si="15"/>
        <v>0</v>
      </c>
    </row>
    <row r="52" spans="1:28" s="42" customFormat="1" ht="21.75" customHeight="1">
      <c r="A52" s="662" t="s">
        <v>50</v>
      </c>
      <c r="B52" s="663"/>
      <c r="C52" s="664"/>
      <c r="D52" s="665"/>
      <c r="E52" s="666"/>
      <c r="F52" s="667" t="s">
        <v>107</v>
      </c>
      <c r="G52" s="668"/>
      <c r="H52" s="668"/>
      <c r="I52" s="668"/>
      <c r="J52" s="668"/>
      <c r="K52" s="668"/>
      <c r="L52" s="668"/>
      <c r="M52" s="668"/>
      <c r="N52" s="668"/>
      <c r="O52" s="669"/>
      <c r="P52" s="669"/>
      <c r="Q52" s="669"/>
      <c r="R52" s="669"/>
      <c r="S52" s="670"/>
      <c r="T52" s="670"/>
      <c r="U52" s="670"/>
      <c r="V52" s="670"/>
      <c r="W52" s="670"/>
      <c r="X52" s="644">
        <f>SUM(G52:W52)</f>
        <v>0</v>
      </c>
      <c r="Y52" s="645">
        <v>0</v>
      </c>
      <c r="Z52" s="646">
        <f>X52*Y52</f>
        <v>0</v>
      </c>
      <c r="AA52" s="647"/>
      <c r="AB52" s="648">
        <f>SUM(Z52:AA52)</f>
        <v>0</v>
      </c>
    </row>
    <row r="53" spans="1:28" s="42" customFormat="1" ht="21.75" customHeight="1">
      <c r="A53" s="671" t="s">
        <v>108</v>
      </c>
      <c r="B53" s="616"/>
      <c r="C53" s="617"/>
      <c r="D53" s="929"/>
      <c r="E53" s="930"/>
      <c r="F53" s="630" t="s">
        <v>128</v>
      </c>
      <c r="G53" s="619"/>
      <c r="H53" s="619"/>
      <c r="I53" s="619"/>
      <c r="J53" s="619"/>
      <c r="K53" s="619"/>
      <c r="L53" s="619"/>
      <c r="M53" s="619"/>
      <c r="N53" s="619"/>
      <c r="O53" s="620"/>
      <c r="P53" s="620"/>
      <c r="Q53" s="620"/>
      <c r="R53" s="620"/>
      <c r="S53" s="621"/>
      <c r="T53" s="621"/>
      <c r="U53" s="621"/>
      <c r="V53" s="621"/>
      <c r="W53" s="621"/>
      <c r="X53" s="571">
        <f t="shared" si="12"/>
        <v>0</v>
      </c>
      <c r="Y53" s="574">
        <f t="shared" ref="Y53" si="56">(Y52*1.5)</f>
        <v>0</v>
      </c>
      <c r="Z53" s="572">
        <f t="shared" ref="Z53" si="57">(Y53-Y52)*X53</f>
        <v>0</v>
      </c>
      <c r="AA53" s="618">
        <f>Z53*'5. BENEFITS CALC'!$F$28</f>
        <v>0</v>
      </c>
      <c r="AB53" s="650">
        <f t="shared" si="15"/>
        <v>0</v>
      </c>
    </row>
    <row r="54" spans="1:28" s="42" customFormat="1" ht="21.75" customHeight="1">
      <c r="A54" s="671"/>
      <c r="B54" s="616"/>
      <c r="C54" s="617"/>
      <c r="D54" s="1096"/>
      <c r="E54" s="1097"/>
      <c r="F54" s="630" t="s">
        <v>110</v>
      </c>
      <c r="G54" s="619"/>
      <c r="H54" s="619"/>
      <c r="I54" s="619"/>
      <c r="J54" s="619"/>
      <c r="K54" s="619"/>
      <c r="L54" s="619"/>
      <c r="M54" s="619"/>
      <c r="N54" s="619"/>
      <c r="O54" s="620"/>
      <c r="P54" s="620"/>
      <c r="Q54" s="620"/>
      <c r="R54" s="620"/>
      <c r="S54" s="621"/>
      <c r="T54" s="621"/>
      <c r="U54" s="621"/>
      <c r="V54" s="621"/>
      <c r="W54" s="621"/>
      <c r="X54" s="571">
        <f>SUM(G54:W54)</f>
        <v>0</v>
      </c>
      <c r="Y54" s="622">
        <v>0</v>
      </c>
      <c r="Z54" s="572">
        <f>X54*Y54</f>
        <v>0</v>
      </c>
      <c r="AA54" s="623">
        <f>Z54*'5. BENEFITS CALC'!$F$28</f>
        <v>0</v>
      </c>
      <c r="AB54" s="650">
        <f>SUM(Z54:AA54)</f>
        <v>0</v>
      </c>
    </row>
    <row r="55" spans="1:28" s="42" customFormat="1" ht="21.75" customHeight="1">
      <c r="A55" s="671"/>
      <c r="B55" s="616"/>
      <c r="C55" s="617"/>
      <c r="D55" s="1095"/>
      <c r="E55" s="1095"/>
      <c r="F55" s="630" t="s">
        <v>129</v>
      </c>
      <c r="G55" s="569"/>
      <c r="H55" s="569"/>
      <c r="I55" s="569"/>
      <c r="J55" s="569"/>
      <c r="K55" s="569"/>
      <c r="L55" s="569"/>
      <c r="M55" s="569"/>
      <c r="N55" s="569"/>
      <c r="O55" s="624"/>
      <c r="P55" s="624"/>
      <c r="Q55" s="624"/>
      <c r="R55" s="624"/>
      <c r="S55" s="570"/>
      <c r="T55" s="570"/>
      <c r="U55" s="570"/>
      <c r="V55" s="570"/>
      <c r="W55" s="570"/>
      <c r="X55" s="571">
        <f t="shared" ref="X55" si="58">SUM(G55:W55)</f>
        <v>0</v>
      </c>
      <c r="Y55" s="574">
        <f t="shared" ref="Y55" si="59">Y52*0.5</f>
        <v>0</v>
      </c>
      <c r="Z55" s="572">
        <f t="shared" ref="Z55:Z56" si="60">Y55*X55</f>
        <v>0</v>
      </c>
      <c r="AA55" s="623">
        <f>Z55*'5. BENEFITS CALC'!$F$28</f>
        <v>0</v>
      </c>
      <c r="AB55" s="650">
        <f t="shared" si="15"/>
        <v>0</v>
      </c>
    </row>
    <row r="56" spans="1:28" s="42" customFormat="1" ht="21.75" customHeight="1" thickBot="1">
      <c r="A56" s="672" t="s">
        <v>130</v>
      </c>
      <c r="B56" s="673"/>
      <c r="C56" s="674"/>
      <c r="D56" s="1072"/>
      <c r="E56" s="1073"/>
      <c r="F56" s="675" t="s">
        <v>131</v>
      </c>
      <c r="G56" s="676"/>
      <c r="H56" s="676"/>
      <c r="I56" s="676"/>
      <c r="J56" s="676"/>
      <c r="K56" s="676"/>
      <c r="L56" s="676"/>
      <c r="M56" s="676"/>
      <c r="N56" s="676"/>
      <c r="O56" s="677"/>
      <c r="P56" s="677"/>
      <c r="Q56" s="677"/>
      <c r="R56" s="677"/>
      <c r="S56" s="678"/>
      <c r="T56" s="678"/>
      <c r="U56" s="678"/>
      <c r="V56" s="678"/>
      <c r="W56" s="678"/>
      <c r="X56" s="658">
        <f t="shared" si="12"/>
        <v>0</v>
      </c>
      <c r="Y56" s="679">
        <f t="shared" ref="Y56" si="61">Y54-Y52</f>
        <v>0</v>
      </c>
      <c r="Z56" s="659">
        <f t="shared" si="60"/>
        <v>0</v>
      </c>
      <c r="AA56" s="660">
        <f>Z56*'5. BENEFITS CALC'!$G$28</f>
        <v>0</v>
      </c>
      <c r="AB56" s="661">
        <f t="shared" si="15"/>
        <v>0</v>
      </c>
    </row>
    <row r="57" spans="1:28" s="42" customFormat="1" ht="21.75" customHeight="1">
      <c r="A57" s="635" t="s">
        <v>50</v>
      </c>
      <c r="B57" s="636"/>
      <c r="C57" s="637"/>
      <c r="D57" s="638"/>
      <c r="E57" s="639"/>
      <c r="F57" s="640" t="s">
        <v>107</v>
      </c>
      <c r="G57" s="641"/>
      <c r="H57" s="641"/>
      <c r="I57" s="641"/>
      <c r="J57" s="641"/>
      <c r="K57" s="641"/>
      <c r="L57" s="641"/>
      <c r="M57" s="641"/>
      <c r="N57" s="641"/>
      <c r="O57" s="642"/>
      <c r="P57" s="642"/>
      <c r="Q57" s="642"/>
      <c r="R57" s="642"/>
      <c r="S57" s="643"/>
      <c r="T57" s="643"/>
      <c r="U57" s="643"/>
      <c r="V57" s="643"/>
      <c r="W57" s="643"/>
      <c r="X57" s="644">
        <f>SUM(G57:W57)</f>
        <v>0</v>
      </c>
      <c r="Y57" s="645">
        <v>0</v>
      </c>
      <c r="Z57" s="646">
        <f>X57*Y57</f>
        <v>0</v>
      </c>
      <c r="AA57" s="647"/>
      <c r="AB57" s="648">
        <f>SUM(Z57:AA57)</f>
        <v>0</v>
      </c>
    </row>
    <row r="58" spans="1:28" s="42" customFormat="1" ht="21.75" customHeight="1">
      <c r="A58" s="649" t="s">
        <v>108</v>
      </c>
      <c r="B58" s="625"/>
      <c r="C58" s="626"/>
      <c r="D58" s="1070"/>
      <c r="E58" s="1071"/>
      <c r="F58" s="631" t="s">
        <v>128</v>
      </c>
      <c r="G58" s="627"/>
      <c r="H58" s="627"/>
      <c r="I58" s="627"/>
      <c r="J58" s="627"/>
      <c r="K58" s="627"/>
      <c r="L58" s="627"/>
      <c r="M58" s="627"/>
      <c r="N58" s="627"/>
      <c r="O58" s="628"/>
      <c r="P58" s="628"/>
      <c r="Q58" s="628"/>
      <c r="R58" s="628"/>
      <c r="S58" s="629"/>
      <c r="T58" s="629"/>
      <c r="U58" s="629"/>
      <c r="V58" s="629"/>
      <c r="W58" s="629"/>
      <c r="X58" s="571">
        <f t="shared" si="12"/>
        <v>0</v>
      </c>
      <c r="Y58" s="574">
        <f t="shared" ref="Y58" si="62">(Y57*1.5)</f>
        <v>0</v>
      </c>
      <c r="Z58" s="572">
        <f t="shared" ref="Z58" si="63">(Y58-Y57)*X58</f>
        <v>0</v>
      </c>
      <c r="AA58" s="618">
        <f>Z58*'5. BENEFITS CALC'!$F$28</f>
        <v>0</v>
      </c>
      <c r="AB58" s="650">
        <f t="shared" si="15"/>
        <v>0</v>
      </c>
    </row>
    <row r="59" spans="1:28" s="42" customFormat="1" ht="21.75" customHeight="1">
      <c r="A59" s="649"/>
      <c r="B59" s="625"/>
      <c r="C59" s="626"/>
      <c r="D59" s="1116"/>
      <c r="E59" s="1117"/>
      <c r="F59" s="631" t="s">
        <v>110</v>
      </c>
      <c r="G59" s="627"/>
      <c r="H59" s="627"/>
      <c r="I59" s="627"/>
      <c r="J59" s="627"/>
      <c r="K59" s="627"/>
      <c r="L59" s="627"/>
      <c r="M59" s="627"/>
      <c r="N59" s="627"/>
      <c r="O59" s="628"/>
      <c r="P59" s="628"/>
      <c r="Q59" s="628"/>
      <c r="R59" s="628"/>
      <c r="S59" s="629"/>
      <c r="T59" s="629"/>
      <c r="U59" s="629"/>
      <c r="V59" s="629"/>
      <c r="W59" s="629"/>
      <c r="X59" s="571">
        <f>SUM(G59:W59)</f>
        <v>0</v>
      </c>
      <c r="Y59" s="622">
        <v>0</v>
      </c>
      <c r="Z59" s="572">
        <f>X59*Y59</f>
        <v>0</v>
      </c>
      <c r="AA59" s="623">
        <f>Z59*'5. BENEFITS CALC'!$F$28</f>
        <v>0</v>
      </c>
      <c r="AB59" s="650">
        <f>SUM(Z59:AA59)</f>
        <v>0</v>
      </c>
    </row>
    <row r="60" spans="1:28" s="42" customFormat="1" ht="21.75" customHeight="1">
      <c r="A60" s="649"/>
      <c r="B60" s="625"/>
      <c r="C60" s="626"/>
      <c r="D60" s="1116"/>
      <c r="E60" s="1117"/>
      <c r="F60" s="631" t="s">
        <v>129</v>
      </c>
      <c r="G60" s="627"/>
      <c r="H60" s="627"/>
      <c r="I60" s="627"/>
      <c r="J60" s="627"/>
      <c r="K60" s="627"/>
      <c r="L60" s="627"/>
      <c r="M60" s="627"/>
      <c r="N60" s="627"/>
      <c r="O60" s="628"/>
      <c r="P60" s="628"/>
      <c r="Q60" s="628"/>
      <c r="R60" s="628"/>
      <c r="S60" s="629"/>
      <c r="T60" s="629"/>
      <c r="U60" s="629"/>
      <c r="V60" s="629"/>
      <c r="W60" s="629"/>
      <c r="X60" s="571">
        <f t="shared" ref="X60" si="64">SUM(G60:W60)</f>
        <v>0</v>
      </c>
      <c r="Y60" s="574">
        <f t="shared" ref="Y60" si="65">Y57*0.5</f>
        <v>0</v>
      </c>
      <c r="Z60" s="572">
        <f t="shared" ref="Z60:Z61" si="66">Y60*X60</f>
        <v>0</v>
      </c>
      <c r="AA60" s="623">
        <f>Z60*'5. BENEFITS CALC'!$F$28</f>
        <v>0</v>
      </c>
      <c r="AB60" s="650">
        <f t="shared" si="15"/>
        <v>0</v>
      </c>
    </row>
    <row r="61" spans="1:28" s="42" customFormat="1" ht="21.75" customHeight="1" thickBot="1">
      <c r="A61" s="651" t="s">
        <v>130</v>
      </c>
      <c r="B61" s="652"/>
      <c r="C61" s="653"/>
      <c r="D61" s="1080"/>
      <c r="E61" s="1081"/>
      <c r="F61" s="654" t="s">
        <v>131</v>
      </c>
      <c r="G61" s="655"/>
      <c r="H61" s="655"/>
      <c r="I61" s="655"/>
      <c r="J61" s="655"/>
      <c r="K61" s="655"/>
      <c r="L61" s="655"/>
      <c r="M61" s="655"/>
      <c r="N61" s="655"/>
      <c r="O61" s="656"/>
      <c r="P61" s="656"/>
      <c r="Q61" s="656"/>
      <c r="R61" s="656"/>
      <c r="S61" s="657"/>
      <c r="T61" s="657"/>
      <c r="U61" s="657"/>
      <c r="V61" s="657"/>
      <c r="W61" s="657"/>
      <c r="X61" s="658">
        <f t="shared" si="12"/>
        <v>0</v>
      </c>
      <c r="Y61" s="679">
        <f t="shared" ref="Y61" si="67">Y59-Y57</f>
        <v>0</v>
      </c>
      <c r="Z61" s="659">
        <f t="shared" si="66"/>
        <v>0</v>
      </c>
      <c r="AA61" s="660">
        <f>Z61*'5. BENEFITS CALC'!$G$28</f>
        <v>0</v>
      </c>
      <c r="AB61" s="661">
        <f t="shared" si="15"/>
        <v>0</v>
      </c>
    </row>
    <row r="62" spans="1:28" s="42" customFormat="1" ht="21.75" customHeight="1">
      <c r="A62" s="662" t="s">
        <v>50</v>
      </c>
      <c r="B62" s="663"/>
      <c r="C62" s="664"/>
      <c r="D62" s="665"/>
      <c r="E62" s="666"/>
      <c r="F62" s="667" t="s">
        <v>107</v>
      </c>
      <c r="G62" s="668"/>
      <c r="H62" s="668"/>
      <c r="I62" s="668"/>
      <c r="J62" s="668"/>
      <c r="K62" s="668"/>
      <c r="L62" s="668"/>
      <c r="M62" s="668"/>
      <c r="N62" s="668"/>
      <c r="O62" s="669"/>
      <c r="P62" s="669"/>
      <c r="Q62" s="669"/>
      <c r="R62" s="669"/>
      <c r="S62" s="670"/>
      <c r="T62" s="670"/>
      <c r="U62" s="670"/>
      <c r="V62" s="670"/>
      <c r="W62" s="670"/>
      <c r="X62" s="644">
        <f>SUM(G62:W62)</f>
        <v>0</v>
      </c>
      <c r="Y62" s="645">
        <v>0</v>
      </c>
      <c r="Z62" s="646">
        <f>X62*Y62</f>
        <v>0</v>
      </c>
      <c r="AA62" s="647"/>
      <c r="AB62" s="648">
        <f>SUM(Z62:AA62)</f>
        <v>0</v>
      </c>
    </row>
    <row r="63" spans="1:28" s="42" customFormat="1" ht="21.65" customHeight="1">
      <c r="A63" s="671" t="s">
        <v>108</v>
      </c>
      <c r="B63" s="616"/>
      <c r="C63" s="617"/>
      <c r="D63" s="929"/>
      <c r="E63" s="930"/>
      <c r="F63" s="630" t="s">
        <v>128</v>
      </c>
      <c r="G63" s="619"/>
      <c r="H63" s="619"/>
      <c r="I63" s="619"/>
      <c r="J63" s="619"/>
      <c r="K63" s="619"/>
      <c r="L63" s="619"/>
      <c r="M63" s="619"/>
      <c r="N63" s="619"/>
      <c r="O63" s="620"/>
      <c r="P63" s="620"/>
      <c r="Q63" s="620"/>
      <c r="R63" s="620"/>
      <c r="S63" s="621"/>
      <c r="T63" s="621"/>
      <c r="U63" s="621"/>
      <c r="V63" s="621"/>
      <c r="W63" s="621"/>
      <c r="X63" s="571">
        <f t="shared" si="12"/>
        <v>0</v>
      </c>
      <c r="Y63" s="574">
        <f t="shared" ref="Y63" si="68">(Y62*1.5)</f>
        <v>0</v>
      </c>
      <c r="Z63" s="572">
        <f t="shared" ref="Z63" si="69">(Y63-Y62)*X63</f>
        <v>0</v>
      </c>
      <c r="AA63" s="618">
        <f>Z63*'5. BENEFITS CALC'!$F$28</f>
        <v>0</v>
      </c>
      <c r="AB63" s="650">
        <f t="shared" si="15"/>
        <v>0</v>
      </c>
    </row>
    <row r="64" spans="1:28" s="42" customFormat="1" ht="21.65" customHeight="1">
      <c r="A64" s="671"/>
      <c r="B64" s="616"/>
      <c r="C64" s="617"/>
      <c r="D64" s="1096"/>
      <c r="E64" s="1097"/>
      <c r="F64" s="630" t="s">
        <v>110</v>
      </c>
      <c r="G64" s="619"/>
      <c r="H64" s="619"/>
      <c r="I64" s="619"/>
      <c r="J64" s="619"/>
      <c r="K64" s="619"/>
      <c r="L64" s="619"/>
      <c r="M64" s="619"/>
      <c r="N64" s="619"/>
      <c r="O64" s="620"/>
      <c r="P64" s="620"/>
      <c r="Q64" s="620"/>
      <c r="R64" s="620"/>
      <c r="S64" s="621"/>
      <c r="T64" s="621"/>
      <c r="U64" s="621"/>
      <c r="V64" s="621"/>
      <c r="W64" s="621"/>
      <c r="X64" s="571">
        <f>SUM(G64:W64)</f>
        <v>0</v>
      </c>
      <c r="Y64" s="622">
        <v>0</v>
      </c>
      <c r="Z64" s="572">
        <f>X64*Y64</f>
        <v>0</v>
      </c>
      <c r="AA64" s="623">
        <f>Z64*'5. BENEFITS CALC'!$F$28</f>
        <v>0</v>
      </c>
      <c r="AB64" s="650">
        <f>SUM(Z64:AA64)</f>
        <v>0</v>
      </c>
    </row>
    <row r="65" spans="1:28" s="42" customFormat="1" ht="21.65" customHeight="1">
      <c r="A65" s="671"/>
      <c r="B65" s="616"/>
      <c r="C65" s="617"/>
      <c r="D65" s="1095"/>
      <c r="E65" s="1095"/>
      <c r="F65" s="630" t="s">
        <v>129</v>
      </c>
      <c r="G65" s="569"/>
      <c r="H65" s="569"/>
      <c r="I65" s="569"/>
      <c r="J65" s="569"/>
      <c r="K65" s="569"/>
      <c r="L65" s="569"/>
      <c r="M65" s="569"/>
      <c r="N65" s="569"/>
      <c r="O65" s="624"/>
      <c r="P65" s="624"/>
      <c r="Q65" s="624"/>
      <c r="R65" s="624"/>
      <c r="S65" s="570"/>
      <c r="T65" s="570"/>
      <c r="U65" s="570"/>
      <c r="V65" s="570"/>
      <c r="W65" s="570"/>
      <c r="X65" s="571">
        <f t="shared" ref="X65" si="70">SUM(G65:W65)</f>
        <v>0</v>
      </c>
      <c r="Y65" s="574">
        <f t="shared" ref="Y65" si="71">Y62*0.5</f>
        <v>0</v>
      </c>
      <c r="Z65" s="572">
        <f t="shared" ref="Z65:Z66" si="72">Y65*X65</f>
        <v>0</v>
      </c>
      <c r="AA65" s="623">
        <f>Z65*'5. BENEFITS CALC'!$F$28</f>
        <v>0</v>
      </c>
      <c r="AB65" s="650">
        <f t="shared" si="15"/>
        <v>0</v>
      </c>
    </row>
    <row r="66" spans="1:28" s="42" customFormat="1" ht="21.75" customHeight="1" thickBot="1">
      <c r="A66" s="672" t="s">
        <v>130</v>
      </c>
      <c r="B66" s="673"/>
      <c r="C66" s="674"/>
      <c r="D66" s="1072"/>
      <c r="E66" s="1073"/>
      <c r="F66" s="675" t="s">
        <v>131</v>
      </c>
      <c r="G66" s="676"/>
      <c r="H66" s="676"/>
      <c r="I66" s="676"/>
      <c r="J66" s="676"/>
      <c r="K66" s="676"/>
      <c r="L66" s="676"/>
      <c r="M66" s="676"/>
      <c r="N66" s="676"/>
      <c r="O66" s="677"/>
      <c r="P66" s="677"/>
      <c r="Q66" s="677"/>
      <c r="R66" s="677"/>
      <c r="S66" s="678"/>
      <c r="T66" s="678"/>
      <c r="U66" s="678"/>
      <c r="V66" s="678"/>
      <c r="W66" s="678"/>
      <c r="X66" s="658">
        <f t="shared" si="12"/>
        <v>0</v>
      </c>
      <c r="Y66" s="679">
        <f t="shared" ref="Y66" si="73">Y64-Y62</f>
        <v>0</v>
      </c>
      <c r="Z66" s="659">
        <f t="shared" si="72"/>
        <v>0</v>
      </c>
      <c r="AA66" s="660">
        <f>Z66*'5. BENEFITS CALC'!$G$28</f>
        <v>0</v>
      </c>
      <c r="AB66" s="661">
        <f t="shared" si="15"/>
        <v>0</v>
      </c>
    </row>
    <row r="67" spans="1:28" s="42" customFormat="1" ht="21.75" customHeight="1">
      <c r="A67" s="635" t="s">
        <v>50</v>
      </c>
      <c r="B67" s="636"/>
      <c r="C67" s="637"/>
      <c r="D67" s="638"/>
      <c r="E67" s="639"/>
      <c r="F67" s="640" t="s">
        <v>107</v>
      </c>
      <c r="G67" s="641"/>
      <c r="H67" s="641"/>
      <c r="I67" s="641"/>
      <c r="J67" s="641"/>
      <c r="K67" s="641"/>
      <c r="L67" s="641"/>
      <c r="M67" s="641"/>
      <c r="N67" s="641"/>
      <c r="O67" s="642"/>
      <c r="P67" s="642"/>
      <c r="Q67" s="642"/>
      <c r="R67" s="642"/>
      <c r="S67" s="643"/>
      <c r="T67" s="643"/>
      <c r="U67" s="643"/>
      <c r="V67" s="643"/>
      <c r="W67" s="643"/>
      <c r="X67" s="644">
        <f>SUM(G67:W67)</f>
        <v>0</v>
      </c>
      <c r="Y67" s="645">
        <v>0</v>
      </c>
      <c r="Z67" s="646">
        <f>X67*Y67</f>
        <v>0</v>
      </c>
      <c r="AA67" s="647"/>
      <c r="AB67" s="648">
        <f>SUM(Z67:AA67)</f>
        <v>0</v>
      </c>
    </row>
    <row r="68" spans="1:28" s="42" customFormat="1" ht="21.75" customHeight="1">
      <c r="A68" s="649" t="s">
        <v>108</v>
      </c>
      <c r="B68" s="625"/>
      <c r="C68" s="626"/>
      <c r="D68" s="1070"/>
      <c r="E68" s="1071"/>
      <c r="F68" s="631" t="s">
        <v>128</v>
      </c>
      <c r="G68" s="627"/>
      <c r="H68" s="627"/>
      <c r="I68" s="627"/>
      <c r="J68" s="627"/>
      <c r="K68" s="627"/>
      <c r="L68" s="627"/>
      <c r="M68" s="627"/>
      <c r="N68" s="627"/>
      <c r="O68" s="628"/>
      <c r="P68" s="628"/>
      <c r="Q68" s="628"/>
      <c r="R68" s="628"/>
      <c r="S68" s="629"/>
      <c r="T68" s="629"/>
      <c r="U68" s="629"/>
      <c r="V68" s="629"/>
      <c r="W68" s="629"/>
      <c r="X68" s="571">
        <f t="shared" si="12"/>
        <v>0</v>
      </c>
      <c r="Y68" s="574">
        <f t="shared" ref="Y68" si="74">(Y67*1.5)</f>
        <v>0</v>
      </c>
      <c r="Z68" s="572">
        <f t="shared" ref="Z68" si="75">(Y68-Y67)*X68</f>
        <v>0</v>
      </c>
      <c r="AA68" s="618">
        <f>Z68*'5. BENEFITS CALC'!$F$28</f>
        <v>0</v>
      </c>
      <c r="AB68" s="650">
        <f t="shared" si="15"/>
        <v>0</v>
      </c>
    </row>
    <row r="69" spans="1:28" s="42" customFormat="1" ht="21.75" customHeight="1">
      <c r="A69" s="649"/>
      <c r="B69" s="625"/>
      <c r="C69" s="626"/>
      <c r="D69" s="1116"/>
      <c r="E69" s="1117"/>
      <c r="F69" s="631" t="s">
        <v>110</v>
      </c>
      <c r="G69" s="627"/>
      <c r="H69" s="627"/>
      <c r="I69" s="627"/>
      <c r="J69" s="627"/>
      <c r="K69" s="627"/>
      <c r="L69" s="627"/>
      <c r="M69" s="627"/>
      <c r="N69" s="627"/>
      <c r="O69" s="628"/>
      <c r="P69" s="628"/>
      <c r="Q69" s="628"/>
      <c r="R69" s="628"/>
      <c r="S69" s="629"/>
      <c r="T69" s="629"/>
      <c r="U69" s="629"/>
      <c r="V69" s="629"/>
      <c r="W69" s="629"/>
      <c r="X69" s="571">
        <f>SUM(G69:W69)</f>
        <v>0</v>
      </c>
      <c r="Y69" s="622">
        <v>0</v>
      </c>
      <c r="Z69" s="572">
        <f>X69*Y69</f>
        <v>0</v>
      </c>
      <c r="AA69" s="623">
        <f>Z69*'5. BENEFITS CALC'!$F$28</f>
        <v>0</v>
      </c>
      <c r="AB69" s="650">
        <f>SUM(Z69:AA69)</f>
        <v>0</v>
      </c>
    </row>
    <row r="70" spans="1:28" s="42" customFormat="1" ht="21.75" customHeight="1">
      <c r="A70" s="649"/>
      <c r="B70" s="625"/>
      <c r="C70" s="626"/>
      <c r="D70" s="1116"/>
      <c r="E70" s="1117"/>
      <c r="F70" s="631" t="s">
        <v>129</v>
      </c>
      <c r="G70" s="627"/>
      <c r="H70" s="627"/>
      <c r="I70" s="627"/>
      <c r="J70" s="627"/>
      <c r="K70" s="627"/>
      <c r="L70" s="627"/>
      <c r="M70" s="627"/>
      <c r="N70" s="627"/>
      <c r="O70" s="628"/>
      <c r="P70" s="628"/>
      <c r="Q70" s="628"/>
      <c r="R70" s="628"/>
      <c r="S70" s="629"/>
      <c r="T70" s="629"/>
      <c r="U70" s="629"/>
      <c r="V70" s="629"/>
      <c r="W70" s="629"/>
      <c r="X70" s="571">
        <f t="shared" ref="X70" si="76">SUM(G70:W70)</f>
        <v>0</v>
      </c>
      <c r="Y70" s="574">
        <f t="shared" ref="Y70" si="77">Y67*0.5</f>
        <v>0</v>
      </c>
      <c r="Z70" s="572">
        <f t="shared" ref="Z70:Z71" si="78">Y70*X70</f>
        <v>0</v>
      </c>
      <c r="AA70" s="623">
        <f>Z70*'5. BENEFITS CALC'!$F$28</f>
        <v>0</v>
      </c>
      <c r="AB70" s="650">
        <f t="shared" si="15"/>
        <v>0</v>
      </c>
    </row>
    <row r="71" spans="1:28" s="42" customFormat="1" ht="21.75" customHeight="1" thickBot="1">
      <c r="A71" s="651" t="s">
        <v>130</v>
      </c>
      <c r="B71" s="652"/>
      <c r="C71" s="653"/>
      <c r="D71" s="1080"/>
      <c r="E71" s="1081"/>
      <c r="F71" s="654" t="s">
        <v>131</v>
      </c>
      <c r="G71" s="655"/>
      <c r="H71" s="655"/>
      <c r="I71" s="655"/>
      <c r="J71" s="655"/>
      <c r="K71" s="655"/>
      <c r="L71" s="655"/>
      <c r="M71" s="655"/>
      <c r="N71" s="655"/>
      <c r="O71" s="656"/>
      <c r="P71" s="656"/>
      <c r="Q71" s="656"/>
      <c r="R71" s="656"/>
      <c r="S71" s="657"/>
      <c r="T71" s="657"/>
      <c r="U71" s="657"/>
      <c r="V71" s="657"/>
      <c r="W71" s="657"/>
      <c r="X71" s="658">
        <f t="shared" si="12"/>
        <v>0</v>
      </c>
      <c r="Y71" s="679">
        <f t="shared" ref="Y71" si="79">Y69-Y67</f>
        <v>0</v>
      </c>
      <c r="Z71" s="659">
        <f t="shared" si="78"/>
        <v>0</v>
      </c>
      <c r="AA71" s="660">
        <f>Z71*'5. BENEFITS CALC'!$G$28</f>
        <v>0</v>
      </c>
      <c r="AB71" s="661">
        <f t="shared" si="15"/>
        <v>0</v>
      </c>
    </row>
    <row r="72" spans="1:28" s="42" customFormat="1" ht="21.75" customHeight="1">
      <c r="A72" s="662" t="s">
        <v>50</v>
      </c>
      <c r="B72" s="663"/>
      <c r="C72" s="664"/>
      <c r="D72" s="665"/>
      <c r="E72" s="666"/>
      <c r="F72" s="667" t="s">
        <v>107</v>
      </c>
      <c r="G72" s="668"/>
      <c r="H72" s="668"/>
      <c r="I72" s="668"/>
      <c r="J72" s="668"/>
      <c r="K72" s="668"/>
      <c r="L72" s="668"/>
      <c r="M72" s="668"/>
      <c r="N72" s="668"/>
      <c r="O72" s="669"/>
      <c r="P72" s="669"/>
      <c r="Q72" s="669"/>
      <c r="R72" s="669"/>
      <c r="S72" s="670"/>
      <c r="T72" s="670"/>
      <c r="U72" s="670"/>
      <c r="V72" s="670"/>
      <c r="W72" s="670"/>
      <c r="X72" s="644">
        <f>SUM(G72:W72)</f>
        <v>0</v>
      </c>
      <c r="Y72" s="645">
        <v>0</v>
      </c>
      <c r="Z72" s="646">
        <f>X72*Y72</f>
        <v>0</v>
      </c>
      <c r="AA72" s="647"/>
      <c r="AB72" s="648">
        <f>SUM(Z72:AA72)</f>
        <v>0</v>
      </c>
    </row>
    <row r="73" spans="1:28" s="42" customFormat="1" ht="21.75" customHeight="1">
      <c r="A73" s="671" t="s">
        <v>108</v>
      </c>
      <c r="B73" s="616"/>
      <c r="C73" s="617"/>
      <c r="D73" s="929"/>
      <c r="E73" s="930"/>
      <c r="F73" s="630" t="s">
        <v>128</v>
      </c>
      <c r="G73" s="619"/>
      <c r="H73" s="619"/>
      <c r="I73" s="619"/>
      <c r="J73" s="619"/>
      <c r="K73" s="619"/>
      <c r="L73" s="619"/>
      <c r="M73" s="619"/>
      <c r="N73" s="619"/>
      <c r="O73" s="620"/>
      <c r="P73" s="620"/>
      <c r="Q73" s="620"/>
      <c r="R73" s="620"/>
      <c r="S73" s="621"/>
      <c r="T73" s="621"/>
      <c r="U73" s="621"/>
      <c r="V73" s="621"/>
      <c r="W73" s="621"/>
      <c r="X73" s="571">
        <f t="shared" si="12"/>
        <v>0</v>
      </c>
      <c r="Y73" s="574">
        <f t="shared" ref="Y73" si="80">(Y72*1.5)</f>
        <v>0</v>
      </c>
      <c r="Z73" s="572">
        <f t="shared" ref="Z73" si="81">(Y73-Y72)*X73</f>
        <v>0</v>
      </c>
      <c r="AA73" s="618">
        <f>Z73*'5. BENEFITS CALC'!$F$28</f>
        <v>0</v>
      </c>
      <c r="AB73" s="650">
        <f t="shared" si="15"/>
        <v>0</v>
      </c>
    </row>
    <row r="74" spans="1:28" s="42" customFormat="1" ht="21.75" customHeight="1">
      <c r="A74" s="671"/>
      <c r="B74" s="616"/>
      <c r="C74" s="617"/>
      <c r="D74" s="1096"/>
      <c r="E74" s="1097"/>
      <c r="F74" s="630" t="s">
        <v>110</v>
      </c>
      <c r="G74" s="619"/>
      <c r="H74" s="619"/>
      <c r="I74" s="619"/>
      <c r="J74" s="619"/>
      <c r="K74" s="619"/>
      <c r="L74" s="619"/>
      <c r="M74" s="619"/>
      <c r="N74" s="619"/>
      <c r="O74" s="620"/>
      <c r="P74" s="620"/>
      <c r="Q74" s="620"/>
      <c r="R74" s="620"/>
      <c r="S74" s="621"/>
      <c r="T74" s="621"/>
      <c r="U74" s="621"/>
      <c r="V74" s="621"/>
      <c r="W74" s="621"/>
      <c r="X74" s="571">
        <f>SUM(G74:W74)</f>
        <v>0</v>
      </c>
      <c r="Y74" s="622">
        <v>0</v>
      </c>
      <c r="Z74" s="572">
        <f>X74*Y74</f>
        <v>0</v>
      </c>
      <c r="AA74" s="623">
        <f>Z74*'5. BENEFITS CALC'!$F$28</f>
        <v>0</v>
      </c>
      <c r="AB74" s="650">
        <f>SUM(Z74:AA74)</f>
        <v>0</v>
      </c>
    </row>
    <row r="75" spans="1:28" s="42" customFormat="1" ht="21.75" customHeight="1">
      <c r="A75" s="671"/>
      <c r="B75" s="616"/>
      <c r="C75" s="617"/>
      <c r="D75" s="1095"/>
      <c r="E75" s="1095"/>
      <c r="F75" s="630" t="s">
        <v>129</v>
      </c>
      <c r="G75" s="569"/>
      <c r="H75" s="569">
        <v>0</v>
      </c>
      <c r="I75" s="569"/>
      <c r="J75" s="569"/>
      <c r="K75" s="569"/>
      <c r="L75" s="569"/>
      <c r="M75" s="569"/>
      <c r="N75" s="569"/>
      <c r="O75" s="624"/>
      <c r="P75" s="624"/>
      <c r="Q75" s="624"/>
      <c r="R75" s="624"/>
      <c r="S75" s="570"/>
      <c r="T75" s="570"/>
      <c r="U75" s="570"/>
      <c r="V75" s="570"/>
      <c r="W75" s="570"/>
      <c r="X75" s="571">
        <f t="shared" ref="X75" si="82">SUM(G75:W75)</f>
        <v>0</v>
      </c>
      <c r="Y75" s="574">
        <f t="shared" ref="Y75" si="83">Y72*0.5</f>
        <v>0</v>
      </c>
      <c r="Z75" s="572">
        <f t="shared" ref="Z75:Z76" si="84">Y75*X75</f>
        <v>0</v>
      </c>
      <c r="AA75" s="623">
        <f>Z75*'5. BENEFITS CALC'!$F$28</f>
        <v>0</v>
      </c>
      <c r="AB75" s="650">
        <f>SUM(Z75:AA75)</f>
        <v>0</v>
      </c>
    </row>
    <row r="76" spans="1:28" s="42" customFormat="1" ht="21.75" customHeight="1" thickBot="1">
      <c r="A76" s="672" t="s">
        <v>130</v>
      </c>
      <c r="B76" s="673"/>
      <c r="C76" s="674"/>
      <c r="D76" s="1072"/>
      <c r="E76" s="1073"/>
      <c r="F76" s="675" t="s">
        <v>131</v>
      </c>
      <c r="G76" s="676"/>
      <c r="H76" s="676"/>
      <c r="I76" s="676"/>
      <c r="J76" s="676"/>
      <c r="K76" s="676"/>
      <c r="L76" s="676"/>
      <c r="M76" s="676"/>
      <c r="N76" s="676"/>
      <c r="O76" s="677"/>
      <c r="P76" s="677"/>
      <c r="Q76" s="677"/>
      <c r="R76" s="677"/>
      <c r="S76" s="678"/>
      <c r="T76" s="678"/>
      <c r="U76" s="678"/>
      <c r="V76" s="678"/>
      <c r="W76" s="678"/>
      <c r="X76" s="658">
        <f t="shared" si="12"/>
        <v>0</v>
      </c>
      <c r="Y76" s="679">
        <f>Y74-Y72</f>
        <v>0</v>
      </c>
      <c r="Z76" s="659">
        <f t="shared" si="84"/>
        <v>0</v>
      </c>
      <c r="AA76" s="660">
        <f>Z76*'5. BENEFITS CALC'!$G$28</f>
        <v>0</v>
      </c>
      <c r="AB76" s="661">
        <f t="shared" si="15"/>
        <v>0</v>
      </c>
    </row>
    <row r="77" spans="1:28" s="42" customFormat="1" ht="21.75" customHeight="1">
      <c r="A77" s="635" t="s">
        <v>50</v>
      </c>
      <c r="B77" s="636"/>
      <c r="C77" s="637"/>
      <c r="D77" s="638"/>
      <c r="E77" s="639"/>
      <c r="F77" s="640" t="s">
        <v>107</v>
      </c>
      <c r="G77" s="641"/>
      <c r="H77" s="641"/>
      <c r="I77" s="641"/>
      <c r="J77" s="641"/>
      <c r="K77" s="641"/>
      <c r="L77" s="641"/>
      <c r="M77" s="641"/>
      <c r="N77" s="641"/>
      <c r="O77" s="642"/>
      <c r="P77" s="642"/>
      <c r="Q77" s="642"/>
      <c r="R77" s="642"/>
      <c r="S77" s="643"/>
      <c r="T77" s="643"/>
      <c r="U77" s="643"/>
      <c r="V77" s="643"/>
      <c r="W77" s="643"/>
      <c r="X77" s="644">
        <f>SUM(G77:W77)</f>
        <v>0</v>
      </c>
      <c r="Y77" s="645">
        <v>0</v>
      </c>
      <c r="Z77" s="646">
        <f>X77*Y77</f>
        <v>0</v>
      </c>
      <c r="AA77" s="647"/>
      <c r="AB77" s="648">
        <f>SUM(Z77:AA77)</f>
        <v>0</v>
      </c>
    </row>
    <row r="78" spans="1:28" s="42" customFormat="1" ht="21.75" customHeight="1">
      <c r="A78" s="649" t="s">
        <v>108</v>
      </c>
      <c r="B78" s="625"/>
      <c r="C78" s="626"/>
      <c r="D78" s="1070"/>
      <c r="E78" s="1071"/>
      <c r="F78" s="631" t="s">
        <v>128</v>
      </c>
      <c r="G78" s="627"/>
      <c r="H78" s="627"/>
      <c r="I78" s="627"/>
      <c r="J78" s="627"/>
      <c r="K78" s="627"/>
      <c r="L78" s="627"/>
      <c r="M78" s="627"/>
      <c r="N78" s="627"/>
      <c r="O78" s="628"/>
      <c r="P78" s="628"/>
      <c r="Q78" s="628"/>
      <c r="R78" s="628"/>
      <c r="S78" s="629"/>
      <c r="T78" s="629"/>
      <c r="U78" s="629"/>
      <c r="V78" s="629"/>
      <c r="W78" s="629"/>
      <c r="X78" s="571">
        <f t="shared" si="12"/>
        <v>0</v>
      </c>
      <c r="Y78" s="574">
        <f t="shared" ref="Y78" si="85">(Y77*1.5)</f>
        <v>0</v>
      </c>
      <c r="Z78" s="572">
        <f t="shared" ref="Z78" si="86">(Y78-Y77)*X78</f>
        <v>0</v>
      </c>
      <c r="AA78" s="618">
        <f>Z78*'5. BENEFITS CALC'!$F$28</f>
        <v>0</v>
      </c>
      <c r="AB78" s="650">
        <f t="shared" si="15"/>
        <v>0</v>
      </c>
    </row>
    <row r="79" spans="1:28" s="42" customFormat="1" ht="29.15" customHeight="1">
      <c r="A79" s="649"/>
      <c r="B79" s="625"/>
      <c r="C79" s="626"/>
      <c r="D79" s="1116"/>
      <c r="E79" s="1117"/>
      <c r="F79" s="631" t="s">
        <v>110</v>
      </c>
      <c r="G79" s="627"/>
      <c r="H79" s="627"/>
      <c r="I79" s="627"/>
      <c r="J79" s="627"/>
      <c r="K79" s="627"/>
      <c r="L79" s="627"/>
      <c r="M79" s="627"/>
      <c r="N79" s="627"/>
      <c r="O79" s="628"/>
      <c r="P79" s="628"/>
      <c r="Q79" s="628"/>
      <c r="R79" s="628"/>
      <c r="S79" s="629"/>
      <c r="T79" s="629"/>
      <c r="U79" s="629"/>
      <c r="V79" s="629"/>
      <c r="W79" s="629"/>
      <c r="X79" s="571">
        <f>SUM(G79:W79)</f>
        <v>0</v>
      </c>
      <c r="Y79" s="622">
        <v>0</v>
      </c>
      <c r="Z79" s="572">
        <f>X79*Y79</f>
        <v>0</v>
      </c>
      <c r="AA79" s="623">
        <f>Z79*'5. BENEFITS CALC'!$F$28</f>
        <v>0</v>
      </c>
      <c r="AB79" s="650">
        <f>SUM(Z79:AA79)</f>
        <v>0</v>
      </c>
    </row>
    <row r="80" spans="1:28" s="42" customFormat="1" ht="21.75" customHeight="1">
      <c r="A80" s="649"/>
      <c r="B80" s="625"/>
      <c r="C80" s="626"/>
      <c r="D80" s="1116"/>
      <c r="E80" s="1117"/>
      <c r="F80" s="631" t="s">
        <v>129</v>
      </c>
      <c r="G80" s="627"/>
      <c r="H80" s="627">
        <v>0</v>
      </c>
      <c r="I80" s="627"/>
      <c r="J80" s="627"/>
      <c r="K80" s="627"/>
      <c r="L80" s="627"/>
      <c r="M80" s="627"/>
      <c r="N80" s="627"/>
      <c r="O80" s="628"/>
      <c r="P80" s="628"/>
      <c r="Q80" s="628"/>
      <c r="R80" s="628"/>
      <c r="S80" s="629"/>
      <c r="T80" s="629"/>
      <c r="U80" s="629"/>
      <c r="V80" s="629"/>
      <c r="W80" s="629"/>
      <c r="X80" s="571">
        <f t="shared" ref="X80" si="87">SUM(G80:W80)</f>
        <v>0</v>
      </c>
      <c r="Y80" s="574">
        <f t="shared" ref="Y80" si="88">Y77*0.5</f>
        <v>0</v>
      </c>
      <c r="Z80" s="572">
        <f t="shared" ref="Z80:Z81" si="89">Y80*X80</f>
        <v>0</v>
      </c>
      <c r="AA80" s="623">
        <f>Z80*'5. BENEFITS CALC'!$F$28</f>
        <v>0</v>
      </c>
      <c r="AB80" s="650">
        <f t="shared" si="15"/>
        <v>0</v>
      </c>
    </row>
    <row r="81" spans="1:36" s="42" customFormat="1" ht="21.75" customHeight="1" thickBot="1">
      <c r="A81" s="651" t="s">
        <v>130</v>
      </c>
      <c r="B81" s="652"/>
      <c r="C81" s="653"/>
      <c r="D81" s="1080"/>
      <c r="E81" s="1081"/>
      <c r="F81" s="654" t="s">
        <v>131</v>
      </c>
      <c r="G81" s="655"/>
      <c r="H81" s="655"/>
      <c r="I81" s="655"/>
      <c r="J81" s="655"/>
      <c r="K81" s="655"/>
      <c r="L81" s="655"/>
      <c r="M81" s="655"/>
      <c r="N81" s="655"/>
      <c r="O81" s="656"/>
      <c r="P81" s="656"/>
      <c r="Q81" s="656"/>
      <c r="R81" s="656"/>
      <c r="S81" s="657"/>
      <c r="T81" s="657"/>
      <c r="U81" s="657"/>
      <c r="V81" s="657"/>
      <c r="W81" s="657"/>
      <c r="X81" s="658">
        <f t="shared" si="12"/>
        <v>0</v>
      </c>
      <c r="Y81" s="679">
        <f>Y79-Q79</f>
        <v>0</v>
      </c>
      <c r="Z81" s="659">
        <f t="shared" si="89"/>
        <v>0</v>
      </c>
      <c r="AA81" s="660">
        <f>Z81*'5. BENEFITS CALC'!$G$28</f>
        <v>0</v>
      </c>
      <c r="AB81" s="661">
        <f t="shared" ref="AB81:AB86" si="90">SUM(Z81:AA81)</f>
        <v>0</v>
      </c>
    </row>
    <row r="82" spans="1:36" s="42" customFormat="1" ht="21.75" customHeight="1">
      <c r="A82" s="662" t="s">
        <v>50</v>
      </c>
      <c r="B82" s="663"/>
      <c r="C82" s="664"/>
      <c r="D82" s="665"/>
      <c r="E82" s="666"/>
      <c r="F82" s="667" t="s">
        <v>107</v>
      </c>
      <c r="G82" s="668"/>
      <c r="H82" s="668"/>
      <c r="I82" s="668"/>
      <c r="J82" s="668"/>
      <c r="K82" s="668"/>
      <c r="L82" s="668"/>
      <c r="M82" s="668"/>
      <c r="N82" s="668"/>
      <c r="O82" s="669"/>
      <c r="P82" s="669"/>
      <c r="Q82" s="669"/>
      <c r="R82" s="669"/>
      <c r="S82" s="670"/>
      <c r="T82" s="670"/>
      <c r="U82" s="670"/>
      <c r="V82" s="670"/>
      <c r="W82" s="670"/>
      <c r="X82" s="644">
        <f>SUM(G82:W82)</f>
        <v>0</v>
      </c>
      <c r="Y82" s="645">
        <v>0</v>
      </c>
      <c r="Z82" s="646">
        <f>X82*Y82</f>
        <v>0</v>
      </c>
      <c r="AA82" s="647"/>
      <c r="AB82" s="648">
        <f>SUM(Z82:AA82)</f>
        <v>0</v>
      </c>
    </row>
    <row r="83" spans="1:36" s="42" customFormat="1" ht="21.75" customHeight="1">
      <c r="A83" s="671" t="s">
        <v>108</v>
      </c>
      <c r="B83" s="616"/>
      <c r="C83" s="617"/>
      <c r="D83" s="929"/>
      <c r="E83" s="930"/>
      <c r="F83" s="630" t="s">
        <v>128</v>
      </c>
      <c r="G83" s="619"/>
      <c r="H83" s="619"/>
      <c r="I83" s="619"/>
      <c r="J83" s="619"/>
      <c r="K83" s="619"/>
      <c r="L83" s="619"/>
      <c r="M83" s="619"/>
      <c r="N83" s="619"/>
      <c r="O83" s="620"/>
      <c r="P83" s="620"/>
      <c r="Q83" s="620"/>
      <c r="R83" s="620"/>
      <c r="S83" s="621"/>
      <c r="T83" s="621"/>
      <c r="U83" s="621"/>
      <c r="V83" s="621"/>
      <c r="W83" s="621"/>
      <c r="X83" s="571">
        <f t="shared" si="12"/>
        <v>0</v>
      </c>
      <c r="Y83" s="574">
        <f t="shared" ref="Y83" si="91">(Y82*1.5)</f>
        <v>0</v>
      </c>
      <c r="Z83" s="572">
        <f t="shared" ref="Z83" si="92">(Y83-Y82)*X83</f>
        <v>0</v>
      </c>
      <c r="AA83" s="618">
        <f>Z83*'5. BENEFITS CALC'!$F$28</f>
        <v>0</v>
      </c>
      <c r="AB83" s="650">
        <f t="shared" si="90"/>
        <v>0</v>
      </c>
    </row>
    <row r="84" spans="1:36" s="42" customFormat="1" ht="27.65" customHeight="1">
      <c r="A84" s="671"/>
      <c r="B84" s="616"/>
      <c r="C84" s="617"/>
      <c r="D84" s="1096"/>
      <c r="E84" s="1097"/>
      <c r="F84" s="630" t="s">
        <v>110</v>
      </c>
      <c r="G84" s="619"/>
      <c r="H84" s="619"/>
      <c r="I84" s="619"/>
      <c r="J84" s="619"/>
      <c r="K84" s="619"/>
      <c r="L84" s="619"/>
      <c r="M84" s="619"/>
      <c r="N84" s="619"/>
      <c r="O84" s="620"/>
      <c r="P84" s="620"/>
      <c r="Q84" s="620"/>
      <c r="R84" s="620"/>
      <c r="S84" s="621"/>
      <c r="T84" s="621"/>
      <c r="U84" s="621"/>
      <c r="V84" s="621"/>
      <c r="W84" s="621"/>
      <c r="X84" s="571">
        <f>SUM(G84:W84)</f>
        <v>0</v>
      </c>
      <c r="Y84" s="622">
        <v>0</v>
      </c>
      <c r="Z84" s="572">
        <f>X84*Y84</f>
        <v>0</v>
      </c>
      <c r="AA84" s="623">
        <f>Z84*'5. BENEFITS CALC'!$F$28</f>
        <v>0</v>
      </c>
      <c r="AB84" s="650">
        <f>SUM(Z84:AA84)</f>
        <v>0</v>
      </c>
    </row>
    <row r="85" spans="1:36" s="42" customFormat="1" ht="21.75" customHeight="1">
      <c r="A85" s="671"/>
      <c r="B85" s="616"/>
      <c r="C85" s="617"/>
      <c r="D85" s="1095"/>
      <c r="E85" s="1095"/>
      <c r="F85" s="630" t="s">
        <v>129</v>
      </c>
      <c r="G85" s="569"/>
      <c r="H85" s="569">
        <v>0</v>
      </c>
      <c r="I85" s="569"/>
      <c r="J85" s="569"/>
      <c r="K85" s="569"/>
      <c r="L85" s="569"/>
      <c r="M85" s="569"/>
      <c r="N85" s="569"/>
      <c r="O85" s="624"/>
      <c r="P85" s="624"/>
      <c r="Q85" s="624"/>
      <c r="R85" s="624"/>
      <c r="S85" s="570"/>
      <c r="T85" s="570"/>
      <c r="U85" s="570"/>
      <c r="V85" s="570"/>
      <c r="W85" s="570"/>
      <c r="X85" s="571">
        <f t="shared" ref="X85" si="93">SUM(G85:W85)</f>
        <v>0</v>
      </c>
      <c r="Y85" s="574">
        <f t="shared" ref="Y85" si="94">Y82*0.5</f>
        <v>0</v>
      </c>
      <c r="Z85" s="572">
        <f t="shared" ref="Z85:Z86" si="95">Y85*X85</f>
        <v>0</v>
      </c>
      <c r="AA85" s="623">
        <f>Z85*'5. BENEFITS CALC'!$F$28</f>
        <v>0</v>
      </c>
      <c r="AB85" s="650">
        <f>SUM(Z85:AA85)</f>
        <v>0</v>
      </c>
    </row>
    <row r="86" spans="1:36" s="42" customFormat="1" ht="21.75" customHeight="1" thickBot="1">
      <c r="A86" s="672" t="s">
        <v>130</v>
      </c>
      <c r="B86" s="673"/>
      <c r="C86" s="674"/>
      <c r="D86" s="1072"/>
      <c r="E86" s="1073"/>
      <c r="F86" s="675" t="s">
        <v>131</v>
      </c>
      <c r="G86" s="676"/>
      <c r="H86" s="676"/>
      <c r="I86" s="676"/>
      <c r="J86" s="676"/>
      <c r="K86" s="676"/>
      <c r="L86" s="676"/>
      <c r="M86" s="676"/>
      <c r="N86" s="676"/>
      <c r="O86" s="677"/>
      <c r="P86" s="677"/>
      <c r="Q86" s="677"/>
      <c r="R86" s="677"/>
      <c r="S86" s="678"/>
      <c r="T86" s="678"/>
      <c r="U86" s="678"/>
      <c r="V86" s="678"/>
      <c r="W86" s="678"/>
      <c r="X86" s="658">
        <f t="shared" si="12"/>
        <v>0</v>
      </c>
      <c r="Y86" s="679">
        <f>Y84-Y82</f>
        <v>0</v>
      </c>
      <c r="Z86" s="659">
        <f t="shared" si="95"/>
        <v>0</v>
      </c>
      <c r="AA86" s="660">
        <f>Z86*'5. BENEFITS CALC'!$G$28</f>
        <v>0</v>
      </c>
      <c r="AB86" s="661">
        <f t="shared" si="90"/>
        <v>0</v>
      </c>
    </row>
    <row r="87" spans="1:36" ht="17.149999999999999" customHeight="1">
      <c r="A87" s="1077" t="s">
        <v>111</v>
      </c>
      <c r="B87" s="1078"/>
      <c r="C87" s="1078"/>
      <c r="D87" s="1078"/>
      <c r="E87" s="1078"/>
      <c r="F87" s="1078"/>
      <c r="G87" s="1078"/>
      <c r="H87" s="1078"/>
      <c r="I87" s="1078"/>
      <c r="J87" s="1078"/>
      <c r="K87" s="1078"/>
      <c r="L87" s="1078"/>
      <c r="M87" s="1079"/>
      <c r="N87" s="1085" t="s">
        <v>132</v>
      </c>
      <c r="O87" s="1086"/>
      <c r="P87" s="1086"/>
      <c r="Q87" s="1086"/>
      <c r="R87" s="1087"/>
      <c r="S87" s="1087"/>
      <c r="T87" s="1087"/>
      <c r="U87" s="1087"/>
      <c r="V87" s="1087"/>
      <c r="W87" s="1088"/>
      <c r="X87" s="401">
        <f>SUM(X13:X14,X18:X19,X23:X24,X28:X29,X33:X34,X38:X39,X43:X44,X48:X49,X53:X54,X58:X59,X63:X64,X68:X69,X73:X74,X78:X79,X83:X84)</f>
        <v>0</v>
      </c>
      <c r="Y87" s="318" t="s">
        <v>133</v>
      </c>
      <c r="Z87" s="319"/>
      <c r="AA87" s="320"/>
      <c r="AB87" s="403">
        <f>SUM(Z15:Z16,Z20:Z21,Z25:Z26,Z30:Z31,Z35:Z36,Z40:Z41,Z45:Z46,Z50:Z51,Z55:Z56,Z60:Z61,Z65:Z66,Z70:Z71,Z75:Z76,Z80:Z81,Z85:Z86)</f>
        <v>0</v>
      </c>
      <c r="AC87" s="48"/>
      <c r="AD87" s="42"/>
      <c r="AE87" s="42"/>
      <c r="AF87" s="42"/>
      <c r="AG87" s="42"/>
      <c r="AH87" s="42"/>
      <c r="AI87" s="42"/>
      <c r="AJ87" s="42"/>
    </row>
    <row r="88" spans="1:36" ht="17.149999999999999" customHeight="1">
      <c r="A88" s="997"/>
      <c r="B88" s="998"/>
      <c r="C88" s="998"/>
      <c r="D88" s="998"/>
      <c r="E88" s="998"/>
      <c r="F88" s="998"/>
      <c r="G88" s="998"/>
      <c r="H88" s="998"/>
      <c r="I88" s="998"/>
      <c r="J88" s="998"/>
      <c r="K88" s="998"/>
      <c r="L88" s="998"/>
      <c r="M88" s="999"/>
      <c r="N88" s="1082"/>
      <c r="O88" s="1082"/>
      <c r="P88" s="1082"/>
      <c r="Q88" s="1082"/>
      <c r="R88" s="1083"/>
      <c r="S88" s="1083"/>
      <c r="T88" s="1083"/>
      <c r="U88" s="1083"/>
      <c r="V88" s="1083"/>
      <c r="W88" s="1084"/>
      <c r="X88" s="402"/>
      <c r="Y88" s="321" t="s">
        <v>134</v>
      </c>
      <c r="Z88" s="322"/>
      <c r="AA88" s="323"/>
      <c r="AB88" s="403">
        <f>SUM(AA15:AA16,AA20:AA21,AA25:AA26,AA30:AA31,AA35:AA36,AA40:AA41,AA45:AA46,AA50:AA51,AA55:AA56,AA60:AA61,AA65:AA66,AA70:AA71,AA75:AA76,AA80:AA81,AA85:AA86)</f>
        <v>0</v>
      </c>
      <c r="AD88" s="48"/>
      <c r="AE88" s="48"/>
      <c r="AF88" s="48"/>
      <c r="AG88" s="48"/>
      <c r="AH88" s="48"/>
      <c r="AI88" s="48"/>
    </row>
    <row r="89" spans="1:36" ht="17.149999999999999" customHeight="1">
      <c r="A89" s="1000"/>
      <c r="B89" s="1001"/>
      <c r="C89" s="1001"/>
      <c r="D89" s="1001"/>
      <c r="E89" s="1001"/>
      <c r="F89" s="1001"/>
      <c r="G89" s="1001"/>
      <c r="H89" s="1001"/>
      <c r="I89" s="1001"/>
      <c r="J89" s="1001"/>
      <c r="K89" s="1001"/>
      <c r="L89" s="1001"/>
      <c r="M89" s="1002"/>
      <c r="N89" s="1074" t="s">
        <v>135</v>
      </c>
      <c r="O89" s="1074"/>
      <c r="P89" s="1074"/>
      <c r="Q89" s="1074"/>
      <c r="R89" s="1075"/>
      <c r="S89" s="1075"/>
      <c r="T89" s="1075"/>
      <c r="U89" s="1075"/>
      <c r="V89" s="1075"/>
      <c r="W89" s="1076"/>
      <c r="X89" s="402">
        <f>SUM(X15:X16,X20:X21,X25:X26,X30:X31,X35:X36,X40:X41,X50:X51,X55:X56,X60:X61,X65:X66,X70:X71,X75:X76,X80:X81,X85:X86)</f>
        <v>0</v>
      </c>
      <c r="Y89" s="324" t="s">
        <v>136</v>
      </c>
      <c r="Z89" s="325"/>
      <c r="AA89" s="326"/>
      <c r="AB89" s="405">
        <f>SUM(AB87+AB88)</f>
        <v>0</v>
      </c>
      <c r="AD89" s="42"/>
      <c r="AE89" s="42"/>
    </row>
    <row r="90" spans="1:36" ht="17.149999999999999" customHeight="1">
      <c r="A90" s="1000"/>
      <c r="B90" s="1001"/>
      <c r="C90" s="1001"/>
      <c r="D90" s="1001"/>
      <c r="E90" s="1001"/>
      <c r="F90" s="1001"/>
      <c r="G90" s="1001"/>
      <c r="H90" s="1001"/>
      <c r="I90" s="1001"/>
      <c r="J90" s="1001"/>
      <c r="K90" s="1001"/>
      <c r="L90" s="1001"/>
      <c r="M90" s="1002"/>
      <c r="N90" s="1054"/>
      <c r="O90" s="1055"/>
      <c r="P90" s="1055"/>
      <c r="Q90" s="1055"/>
      <c r="R90" s="1056"/>
      <c r="S90" s="1056"/>
      <c r="T90" s="1056"/>
      <c r="U90" s="1056"/>
      <c r="V90" s="1056"/>
      <c r="W90" s="1056"/>
      <c r="X90" s="1056"/>
      <c r="Y90" s="1056"/>
      <c r="Z90" s="1056"/>
      <c r="AA90" s="1056"/>
      <c r="AB90" s="1057"/>
    </row>
    <row r="91" spans="1:36" ht="17.149999999999999" customHeight="1">
      <c r="A91" s="1000"/>
      <c r="B91" s="1001"/>
      <c r="C91" s="1001"/>
      <c r="D91" s="1001"/>
      <c r="E91" s="1001"/>
      <c r="F91" s="1001"/>
      <c r="G91" s="1001"/>
      <c r="H91" s="1001"/>
      <c r="I91" s="1001"/>
      <c r="J91" s="1001"/>
      <c r="K91" s="1001"/>
      <c r="L91" s="1001"/>
      <c r="M91" s="1002"/>
      <c r="N91" s="1058"/>
      <c r="O91" s="1059"/>
      <c r="P91" s="1059"/>
      <c r="Q91" s="1059"/>
      <c r="R91" s="1059"/>
      <c r="S91" s="1059"/>
      <c r="T91" s="1059"/>
      <c r="U91" s="1059"/>
      <c r="V91" s="1059"/>
      <c r="W91" s="1059"/>
      <c r="X91" s="1059"/>
      <c r="Y91" s="1059"/>
      <c r="Z91" s="1059"/>
      <c r="AA91" s="1059"/>
      <c r="AB91" s="1060"/>
    </row>
    <row r="92" spans="1:36" ht="17.149999999999999" customHeight="1">
      <c r="A92" s="1003"/>
      <c r="B92" s="1004"/>
      <c r="C92" s="1004"/>
      <c r="D92" s="1004"/>
      <c r="E92" s="1004"/>
      <c r="F92" s="1004"/>
      <c r="G92" s="1004"/>
      <c r="H92" s="1004"/>
      <c r="I92" s="1004"/>
      <c r="J92" s="1004"/>
      <c r="K92" s="1004"/>
      <c r="L92" s="1004"/>
      <c r="M92" s="1005"/>
      <c r="N92" s="1061"/>
      <c r="O92" s="1062"/>
      <c r="P92" s="1062"/>
      <c r="Q92" s="1062"/>
      <c r="R92" s="1062"/>
      <c r="S92" s="1062"/>
      <c r="T92" s="1062"/>
      <c r="U92" s="1062"/>
      <c r="V92" s="1062"/>
      <c r="W92" s="1062"/>
      <c r="X92" s="1062"/>
      <c r="Y92" s="1062"/>
      <c r="Z92" s="1062"/>
      <c r="AA92" s="1062"/>
      <c r="AB92" s="1063"/>
    </row>
    <row r="93" spans="1:36" ht="17.5" customHeight="1"/>
  </sheetData>
  <sheetProtection algorithmName="SHA-512" hashValue="onWCNtaeWUD7Iom/6Y+QUwrrBhc+FGueUz+zJAb0zkovVjW7TCz1EnnmMtEAHXbjHhUSn+ektpf/iArQSXpS4w==" saltValue="fiJ0Vhkv+vG3xBb8PylIDw==" spinCount="100000" sheet="1" selectLockedCells="1"/>
  <protectedRanges>
    <protectedRange sqref="A12:C26 F12:W26 D12:E13 D15:E26 A27:W86" name="Range1"/>
    <protectedRange sqref="Y12 Y17 Y22 Y27 Y32 Y37 Y42 Y47 Y52 Y57 Y62 Y67 Y72 Y77 Y82" name="Range2"/>
    <protectedRange sqref="Y16 Y21 Y26 Y31 Y36 Y41 Y46 Y51 Y56 Y61 Y66 Y71 Y76 Y81 Y86" name="Range3"/>
    <protectedRange sqref="A88:M92" name="Range18"/>
    <protectedRange sqref="Y14" name="Range5"/>
    <protectedRange sqref="Y19" name="Range6"/>
    <protectedRange sqref="Y24" name="Range7"/>
    <protectedRange sqref="Y29" name="Range8"/>
    <protectedRange sqref="Y34" name="Range9"/>
    <protectedRange sqref="Y39" name="Range10"/>
    <protectedRange sqref="Y44" name="Range11"/>
    <protectedRange sqref="Y49" name="Range12"/>
    <protectedRange sqref="Y54" name="Range13"/>
    <protectedRange sqref="Y59" name="Range14"/>
    <protectedRange sqref="Y64" name="Range15"/>
    <protectedRange sqref="W14" name="Y69"/>
    <protectedRange sqref="Y74" name="Range17"/>
    <protectedRange sqref="Y79" name="Range19"/>
    <protectedRange sqref="Y84" name="Range20"/>
    <protectedRange sqref="Y14" name="Range21"/>
    <protectedRange sqref="Y19" name="Range22"/>
    <protectedRange sqref="Y24" name="Range23"/>
    <protectedRange sqref="Y29" name="Range24"/>
    <protectedRange sqref="Y34" name="Range25"/>
    <protectedRange sqref="Y39" name="Range26"/>
    <protectedRange sqref="Y44" name="Range27"/>
    <protectedRange sqref="Y49" name="Range28"/>
    <protectedRange sqref="Y54" name="Range29"/>
    <protectedRange sqref="Y59" name="Range30"/>
    <protectedRange sqref="Y64" name="Range31"/>
    <protectedRange sqref="Y69" name="Range32"/>
    <protectedRange sqref="Y74" name="Range33"/>
    <protectedRange sqref="Y79" name="Range34"/>
    <protectedRange sqref="Y84" name="Range35"/>
  </protectedRanges>
  <mergeCells count="94">
    <mergeCell ref="D54:E54"/>
    <mergeCell ref="D64:E64"/>
    <mergeCell ref="D74:E74"/>
    <mergeCell ref="D84:E84"/>
    <mergeCell ref="D19:E19"/>
    <mergeCell ref="D20:E20"/>
    <mergeCell ref="D29:E29"/>
    <mergeCell ref="D30:E30"/>
    <mergeCell ref="D31:E31"/>
    <mergeCell ref="D39:E39"/>
    <mergeCell ref="D40:E40"/>
    <mergeCell ref="D49:E49"/>
    <mergeCell ref="D50:E50"/>
    <mergeCell ref="D59:E59"/>
    <mergeCell ref="D60:E60"/>
    <mergeCell ref="D68:E68"/>
    <mergeCell ref="D55:E55"/>
    <mergeCell ref="D65:E65"/>
    <mergeCell ref="D73:E73"/>
    <mergeCell ref="D75:E75"/>
    <mergeCell ref="D85:E85"/>
    <mergeCell ref="D69:E69"/>
    <mergeCell ref="D70:E70"/>
    <mergeCell ref="D78:E78"/>
    <mergeCell ref="D79:E79"/>
    <mergeCell ref="D80:E80"/>
    <mergeCell ref="D56:E56"/>
    <mergeCell ref="D63:E63"/>
    <mergeCell ref="D58:E58"/>
    <mergeCell ref="D61:E61"/>
    <mergeCell ref="Z10:Z11"/>
    <mergeCell ref="AA10:AA11"/>
    <mergeCell ref="A1:AB1"/>
    <mergeCell ref="A2:J2"/>
    <mergeCell ref="A3:J3"/>
    <mergeCell ref="A4:J4"/>
    <mergeCell ref="A5:J5"/>
    <mergeCell ref="K2:M2"/>
    <mergeCell ref="K3:M3"/>
    <mergeCell ref="Z7:AA7"/>
    <mergeCell ref="F9:W9"/>
    <mergeCell ref="X10:X11"/>
    <mergeCell ref="W7:Y7"/>
    <mergeCell ref="X8:AB8"/>
    <mergeCell ref="Y10:Y11"/>
    <mergeCell ref="D48:E48"/>
    <mergeCell ref="D41:E41"/>
    <mergeCell ref="D53:E53"/>
    <mergeCell ref="D25:E25"/>
    <mergeCell ref="D26:E26"/>
    <mergeCell ref="D35:E35"/>
    <mergeCell ref="D46:E46"/>
    <mergeCell ref="D36:E36"/>
    <mergeCell ref="D16:E16"/>
    <mergeCell ref="D21:E21"/>
    <mergeCell ref="AD1:AJ10"/>
    <mergeCell ref="D51:E51"/>
    <mergeCell ref="AD12:AJ14"/>
    <mergeCell ref="D45:E45"/>
    <mergeCell ref="D15:E15"/>
    <mergeCell ref="D24:E24"/>
    <mergeCell ref="D34:E34"/>
    <mergeCell ref="D44:E44"/>
    <mergeCell ref="W2:AB2"/>
    <mergeCell ref="W3:AB3"/>
    <mergeCell ref="W4:AB4"/>
    <mergeCell ref="AB10:AB11"/>
    <mergeCell ref="W5:AB5"/>
    <mergeCell ref="W6:AB6"/>
    <mergeCell ref="N89:W89"/>
    <mergeCell ref="A87:M87"/>
    <mergeCell ref="D71:E71"/>
    <mergeCell ref="D76:E76"/>
    <mergeCell ref="D81:E81"/>
    <mergeCell ref="D86:E86"/>
    <mergeCell ref="N88:W88"/>
    <mergeCell ref="D83:E83"/>
    <mergeCell ref="N87:W87"/>
    <mergeCell ref="AD17:AJ18"/>
    <mergeCell ref="N90:AB92"/>
    <mergeCell ref="A88:M92"/>
    <mergeCell ref="A6:J6"/>
    <mergeCell ref="A7:V7"/>
    <mergeCell ref="A9:D11"/>
    <mergeCell ref="A8:D8"/>
    <mergeCell ref="E8:E11"/>
    <mergeCell ref="D13:E13"/>
    <mergeCell ref="D18:E18"/>
    <mergeCell ref="D23:E23"/>
    <mergeCell ref="D28:E28"/>
    <mergeCell ref="D33:E33"/>
    <mergeCell ref="D38:E38"/>
    <mergeCell ref="D43:E43"/>
    <mergeCell ref="D66:E66"/>
  </mergeCells>
  <pageMargins left="1.2" right="0" top="0" bottom="0.25" header="0.3" footer="0.3"/>
  <pageSetup scale="39" orientation="landscape" r:id="rId1"/>
  <headerFooter>
    <oddFooter>&amp;L&amp;D</oddFooter>
  </headerFooter>
  <ignoredErrors>
    <ignoredError sqref="Y16 Y21 Y26 Y31 Y36 Y41 Y46 Y51 Y56 Y61 Y66 Y71 Y76 Y81 Y86" unlockedFormula="1"/>
    <ignoredError sqref="Z13 Z18 Z28 Z33 Z43 Z48 Z53 Z58 Z63 Z68 Z73 Z78 Z83 Z38 Z23"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indexed="23"/>
    <pageSetUpPr fitToPage="1"/>
  </sheetPr>
  <dimension ref="A1:AK69"/>
  <sheetViews>
    <sheetView topLeftCell="A18" zoomScale="70" zoomScaleNormal="70" zoomScaleSheetLayoutView="55" zoomScalePageLayoutView="40" workbookViewId="0">
      <selection activeCell="Q13" sqref="Q13"/>
    </sheetView>
  </sheetViews>
  <sheetFormatPr defaultColWidth="9.1796875" defaultRowHeight="13"/>
  <cols>
    <col min="1" max="1" width="10.81640625" style="39" customWidth="1"/>
    <col min="2" max="2" width="4" style="39" hidden="1" customWidth="1"/>
    <col min="3" max="3" width="1.453125" style="39" hidden="1" customWidth="1"/>
    <col min="4" max="4" width="34.7265625" style="39" customWidth="1"/>
    <col min="5" max="5" width="4" style="39" customWidth="1"/>
    <col min="6" max="6" width="7.81640625" style="64" customWidth="1"/>
    <col min="7" max="7" width="10" style="39" customWidth="1"/>
    <col min="8" max="8" width="11.1796875" style="39" customWidth="1"/>
    <col min="9" max="14" width="10" style="39" customWidth="1"/>
    <col min="15" max="18" width="10" style="476" customWidth="1"/>
    <col min="19" max="23" width="10" style="39" customWidth="1"/>
    <col min="24" max="24" width="10.7265625" style="39" customWidth="1"/>
    <col min="25" max="25" width="12.26953125" style="39" customWidth="1"/>
    <col min="26" max="28" width="20.81640625" style="39" customWidth="1"/>
    <col min="29" max="29" width="5" style="39" customWidth="1"/>
    <col min="30" max="16384" width="9.1796875" style="39"/>
  </cols>
  <sheetData>
    <row r="1" spans="1:36" ht="30" customHeight="1">
      <c r="A1" s="1105" t="s">
        <v>122</v>
      </c>
      <c r="B1" s="1118"/>
      <c r="C1" s="1118"/>
      <c r="D1" s="1118"/>
      <c r="E1" s="1118"/>
      <c r="F1" s="1118"/>
      <c r="G1" s="1118"/>
      <c r="H1" s="1118"/>
      <c r="I1" s="1118"/>
      <c r="J1" s="1118"/>
      <c r="K1" s="1118"/>
      <c r="L1" s="1118"/>
      <c r="M1" s="1118"/>
      <c r="N1" s="1118"/>
      <c r="O1" s="1118"/>
      <c r="P1" s="1118"/>
      <c r="Q1" s="1118"/>
      <c r="R1" s="1118"/>
      <c r="S1" s="1118"/>
      <c r="T1" s="1118"/>
      <c r="U1" s="1118"/>
      <c r="V1" s="1118"/>
      <c r="W1" s="1118"/>
      <c r="X1" s="1118"/>
      <c r="Y1" s="1118"/>
      <c r="Z1" s="1118"/>
      <c r="AA1" s="1118"/>
      <c r="AB1" s="1118"/>
      <c r="AD1" s="1119" t="s">
        <v>123</v>
      </c>
      <c r="AE1" s="1120"/>
      <c r="AF1" s="1120"/>
      <c r="AG1" s="1120"/>
      <c r="AH1" s="1120"/>
      <c r="AI1" s="1120"/>
      <c r="AJ1" s="1121"/>
    </row>
    <row r="2" spans="1:36" s="41" customFormat="1" ht="18" customHeight="1">
      <c r="A2" s="1107" t="s">
        <v>124</v>
      </c>
      <c r="B2" s="980"/>
      <c r="C2" s="980"/>
      <c r="D2" s="980"/>
      <c r="E2" s="980"/>
      <c r="F2" s="980"/>
      <c r="G2" s="980"/>
      <c r="H2" s="980"/>
      <c r="I2" s="980"/>
      <c r="J2" s="981"/>
      <c r="K2" s="1098" t="s">
        <v>39</v>
      </c>
      <c r="L2" s="969"/>
      <c r="M2" s="970"/>
      <c r="N2" s="265"/>
      <c r="O2" s="458"/>
      <c r="P2" s="458"/>
      <c r="Q2" s="458"/>
      <c r="R2" s="458"/>
      <c r="S2" s="265"/>
      <c r="T2" s="265"/>
      <c r="U2" s="265"/>
      <c r="V2" s="266"/>
      <c r="W2" s="1098" t="s">
        <v>137</v>
      </c>
      <c r="X2" s="1099"/>
      <c r="Y2" s="1099"/>
      <c r="Z2" s="1099"/>
      <c r="AA2" s="1099"/>
      <c r="AB2" s="1100"/>
      <c r="AD2" s="1122"/>
      <c r="AE2" s="1123"/>
      <c r="AF2" s="1123"/>
      <c r="AG2" s="1123"/>
      <c r="AH2" s="1123"/>
      <c r="AI2" s="1123"/>
      <c r="AJ2" s="1124"/>
    </row>
    <row r="3" spans="1:36" s="42" customFormat="1" ht="20.149999999999999" customHeight="1">
      <c r="A3" s="974" t="str">
        <f>'1. BASIC INFO &amp; START PAGE'!$A$8</f>
        <v xml:space="preserve">TX EMTF: </v>
      </c>
      <c r="B3" s="972"/>
      <c r="C3" s="972"/>
      <c r="D3" s="972"/>
      <c r="E3" s="972"/>
      <c r="F3" s="972"/>
      <c r="G3" s="972"/>
      <c r="H3" s="972"/>
      <c r="I3" s="972"/>
      <c r="J3" s="973"/>
      <c r="K3" s="1108" t="str">
        <f>'1. BASIC INFO &amp; START PAGE'!V12</f>
        <v>TXEMTF: Shelter</v>
      </c>
      <c r="L3" s="1109"/>
      <c r="M3" s="1110"/>
      <c r="N3" s="267"/>
      <c r="O3" s="459"/>
      <c r="P3" s="459"/>
      <c r="Q3" s="459"/>
      <c r="R3" s="459"/>
      <c r="S3" s="262"/>
      <c r="T3" s="267"/>
      <c r="U3" s="262"/>
      <c r="V3" s="268"/>
      <c r="W3" s="936" t="str">
        <f>'1. BASIC INFO &amp; START PAGE'!$V$8</f>
        <v>26-0002 FIFA World Cup 2026</v>
      </c>
      <c r="X3" s="937"/>
      <c r="Y3" s="937"/>
      <c r="Z3" s="937"/>
      <c r="AA3" s="937"/>
      <c r="AB3" s="938"/>
      <c r="AD3" s="1122"/>
      <c r="AE3" s="1123"/>
      <c r="AF3" s="1123"/>
      <c r="AG3" s="1123"/>
      <c r="AH3" s="1123"/>
      <c r="AI3" s="1123"/>
      <c r="AJ3" s="1124"/>
    </row>
    <row r="4" spans="1:36" s="43" customFormat="1" ht="18" customHeight="1">
      <c r="A4" s="1064" t="s">
        <v>90</v>
      </c>
      <c r="B4" s="972"/>
      <c r="C4" s="972"/>
      <c r="D4" s="972"/>
      <c r="E4" s="972"/>
      <c r="F4" s="972"/>
      <c r="G4" s="972"/>
      <c r="H4" s="972"/>
      <c r="I4" s="972"/>
      <c r="J4" s="973"/>
      <c r="K4" s="259"/>
      <c r="L4" s="260"/>
      <c r="M4" s="260"/>
      <c r="N4" s="267"/>
      <c r="O4" s="459"/>
      <c r="P4" s="459"/>
      <c r="Q4" s="459"/>
      <c r="R4" s="459"/>
      <c r="S4" s="262"/>
      <c r="T4" s="267"/>
      <c r="U4" s="262"/>
      <c r="V4" s="268"/>
      <c r="W4" s="1101" t="s">
        <v>7</v>
      </c>
      <c r="X4" s="709"/>
      <c r="Y4" s="709"/>
      <c r="Z4" s="709"/>
      <c r="AA4" s="709"/>
      <c r="AB4" s="710"/>
      <c r="AD4" s="1122"/>
      <c r="AE4" s="1123"/>
      <c r="AF4" s="1123"/>
      <c r="AG4" s="1123"/>
      <c r="AH4" s="1123"/>
      <c r="AI4" s="1123"/>
      <c r="AJ4" s="1124"/>
    </row>
    <row r="5" spans="1:36" s="42" customFormat="1" ht="20.149999999999999" customHeight="1">
      <c r="A5" s="974" t="str">
        <f>'1. BASIC INFO &amp; START PAGE'!$A$10</f>
        <v>TX EMTF Response and coordination for STAR: 00-344245</v>
      </c>
      <c r="B5" s="972"/>
      <c r="C5" s="972"/>
      <c r="D5" s="972"/>
      <c r="E5" s="972"/>
      <c r="F5" s="972"/>
      <c r="G5" s="972"/>
      <c r="H5" s="972"/>
      <c r="I5" s="972"/>
      <c r="J5" s="973"/>
      <c r="K5" s="303"/>
      <c r="L5" s="262"/>
      <c r="M5" s="262"/>
      <c r="N5" s="267"/>
      <c r="O5" s="459"/>
      <c r="P5" s="459"/>
      <c r="Q5" s="459"/>
      <c r="R5" s="459"/>
      <c r="S5" s="262"/>
      <c r="T5" s="267"/>
      <c r="U5" s="262"/>
      <c r="V5" s="268"/>
      <c r="W5" s="942" t="str">
        <f>'1. BASIC INFO &amp; START PAGE'!$V$10</f>
        <v>Category B - Emergency Protective Measures</v>
      </c>
      <c r="X5" s="943"/>
      <c r="Y5" s="943"/>
      <c r="Z5" s="943"/>
      <c r="AA5" s="943"/>
      <c r="AB5" s="944"/>
      <c r="AD5" s="1122"/>
      <c r="AE5" s="1123"/>
      <c r="AF5" s="1123"/>
      <c r="AG5" s="1123"/>
      <c r="AH5" s="1123"/>
      <c r="AI5" s="1123"/>
      <c r="AJ5" s="1124"/>
    </row>
    <row r="6" spans="1:36" s="43" customFormat="1" ht="18" customHeight="1">
      <c r="A6" s="1064" t="s">
        <v>13</v>
      </c>
      <c r="B6" s="975"/>
      <c r="C6" s="975"/>
      <c r="D6" s="975"/>
      <c r="E6" s="975"/>
      <c r="F6" s="975"/>
      <c r="G6" s="975"/>
      <c r="H6" s="975"/>
      <c r="I6" s="975"/>
      <c r="J6" s="976"/>
      <c r="K6" s="269"/>
      <c r="L6" s="270"/>
      <c r="M6" s="270"/>
      <c r="N6" s="269"/>
      <c r="O6" s="460"/>
      <c r="P6" s="460"/>
      <c r="Q6" s="460"/>
      <c r="R6" s="460"/>
      <c r="S6" s="270"/>
      <c r="T6" s="269"/>
      <c r="U6" s="270"/>
      <c r="V6" s="271"/>
      <c r="W6" s="1101" t="s">
        <v>14</v>
      </c>
      <c r="X6" s="709"/>
      <c r="Y6" s="709"/>
      <c r="Z6" s="709"/>
      <c r="AA6" s="709"/>
      <c r="AB6" s="710"/>
      <c r="AD6" s="1122"/>
      <c r="AE6" s="1123"/>
      <c r="AF6" s="1123"/>
      <c r="AG6" s="1123"/>
      <c r="AH6" s="1123"/>
      <c r="AI6" s="1123"/>
      <c r="AJ6" s="1124"/>
    </row>
    <row r="7" spans="1:36" s="42" customFormat="1" ht="20.149999999999999" customHeight="1">
      <c r="A7" s="974" t="str">
        <f>'1. BASIC INFO &amp; START PAGE'!$A$14</f>
        <v>Statewide All-Hazards Response and Coordination.</v>
      </c>
      <c r="B7" s="975"/>
      <c r="C7" s="975"/>
      <c r="D7" s="975"/>
      <c r="E7" s="975"/>
      <c r="F7" s="975"/>
      <c r="G7" s="975"/>
      <c r="H7" s="975"/>
      <c r="I7" s="975"/>
      <c r="J7" s="975"/>
      <c r="K7" s="975"/>
      <c r="L7" s="975"/>
      <c r="M7" s="975"/>
      <c r="N7" s="975"/>
      <c r="O7" s="975"/>
      <c r="P7" s="975"/>
      <c r="Q7" s="975"/>
      <c r="R7" s="975"/>
      <c r="S7" s="975"/>
      <c r="T7" s="975"/>
      <c r="U7" s="975"/>
      <c r="V7" s="976"/>
      <c r="W7" s="945">
        <f>'1. BASIC INFO &amp; START PAGE'!$V$14</f>
        <v>46185</v>
      </c>
      <c r="X7" s="946"/>
      <c r="Y7" s="946"/>
      <c r="Z7" s="947" t="s">
        <v>16</v>
      </c>
      <c r="AA7" s="947"/>
      <c r="AB7" s="156">
        <f>'1. BASIC INFO &amp; START PAGE'!$AC$14</f>
        <v>46218</v>
      </c>
      <c r="AD7" s="1122"/>
      <c r="AE7" s="1123"/>
      <c r="AF7" s="1123"/>
      <c r="AG7" s="1123"/>
      <c r="AH7" s="1123"/>
      <c r="AI7" s="1123"/>
      <c r="AJ7" s="1124"/>
    </row>
    <row r="8" spans="1:36" s="42" customFormat="1" ht="18" customHeight="1">
      <c r="A8" s="1067" t="s">
        <v>125</v>
      </c>
      <c r="B8" s="1068"/>
      <c r="C8" s="1068"/>
      <c r="D8" s="1068"/>
      <c r="E8" s="1068"/>
      <c r="F8" s="350"/>
      <c r="G8" s="65"/>
      <c r="H8" s="65"/>
      <c r="I8" s="65"/>
      <c r="J8" s="65"/>
      <c r="K8" s="65"/>
      <c r="L8" s="65"/>
      <c r="M8" s="65"/>
      <c r="N8" s="65"/>
      <c r="O8" s="461"/>
      <c r="P8" s="461"/>
      <c r="Q8" s="461"/>
      <c r="R8" s="461"/>
      <c r="S8" s="65"/>
      <c r="T8" s="65"/>
      <c r="U8" s="65"/>
      <c r="V8" s="65"/>
      <c r="W8" s="66"/>
      <c r="X8" s="1115" t="s">
        <v>92</v>
      </c>
      <c r="Y8" s="718"/>
      <c r="Z8" s="718"/>
      <c r="AA8" s="718"/>
      <c r="AB8" s="719"/>
      <c r="AD8" s="1122"/>
      <c r="AE8" s="1123"/>
      <c r="AF8" s="1123"/>
      <c r="AG8" s="1123"/>
      <c r="AH8" s="1123"/>
      <c r="AI8" s="1123"/>
      <c r="AJ8" s="1124"/>
    </row>
    <row r="9" spans="1:36" s="42" customFormat="1" ht="20.25" customHeight="1">
      <c r="A9" s="1065" t="s">
        <v>126</v>
      </c>
      <c r="B9" s="1066"/>
      <c r="C9" s="1066"/>
      <c r="D9" s="1066"/>
      <c r="E9" s="1069"/>
      <c r="F9" s="1111" t="s">
        <v>94</v>
      </c>
      <c r="G9" s="1112"/>
      <c r="H9" s="1112"/>
      <c r="I9" s="1112"/>
      <c r="J9" s="1112"/>
      <c r="K9" s="1112"/>
      <c r="L9" s="1112"/>
      <c r="M9" s="1112"/>
      <c r="N9" s="1112"/>
      <c r="O9" s="1112"/>
      <c r="P9" s="1112"/>
      <c r="Q9" s="1112"/>
      <c r="R9" s="1112"/>
      <c r="S9" s="1112"/>
      <c r="T9" s="1112"/>
      <c r="U9" s="1112"/>
      <c r="V9" s="1112"/>
      <c r="W9" s="1113"/>
      <c r="X9" s="163" t="s">
        <v>92</v>
      </c>
      <c r="Y9" s="163" t="s">
        <v>96</v>
      </c>
      <c r="Z9" s="163" t="s">
        <v>97</v>
      </c>
      <c r="AA9" s="163" t="s">
        <v>98</v>
      </c>
      <c r="AB9" s="154" t="s">
        <v>99</v>
      </c>
      <c r="AD9" s="1122"/>
      <c r="AE9" s="1123"/>
      <c r="AF9" s="1123"/>
      <c r="AG9" s="1123"/>
      <c r="AH9" s="1123"/>
      <c r="AI9" s="1123"/>
      <c r="AJ9" s="1124"/>
    </row>
    <row r="10" spans="1:36" s="42" customFormat="1" ht="24" customHeight="1">
      <c r="A10" s="1065"/>
      <c r="B10" s="1066"/>
      <c r="C10" s="1066"/>
      <c r="D10" s="1066"/>
      <c r="E10" s="1069"/>
      <c r="F10" s="98" t="s">
        <v>100</v>
      </c>
      <c r="G10" s="346">
        <f>'3. DEPLOYED LABOR SUMMARY 1 '!G10</f>
        <v>46185</v>
      </c>
      <c r="H10" s="346">
        <f>'3. DEPLOYED LABOR SUMMARY 1 '!H10</f>
        <v>46186</v>
      </c>
      <c r="I10" s="346">
        <f>'3. DEPLOYED LABOR SUMMARY 1 '!I10</f>
        <v>46187</v>
      </c>
      <c r="J10" s="346">
        <f>'3. DEPLOYED LABOR SUMMARY 1 '!J10</f>
        <v>46188</v>
      </c>
      <c r="K10" s="346">
        <f>'3. DEPLOYED LABOR SUMMARY 1 '!K10</f>
        <v>46189</v>
      </c>
      <c r="L10" s="346">
        <f>'3. DEPLOYED LABOR SUMMARY 1 '!L10</f>
        <v>46190</v>
      </c>
      <c r="M10" s="346">
        <f>'3. DEPLOYED LABOR SUMMARY 1 '!M10</f>
        <v>46191</v>
      </c>
      <c r="N10" s="346">
        <f>'3. DEPLOYED LABOR SUMMARY 1 '!Q10</f>
        <v>46195</v>
      </c>
      <c r="O10" s="462">
        <f>'3. DEPLOYED LABOR SUMMARY 1 '!O10</f>
        <v>46193</v>
      </c>
      <c r="P10" s="462">
        <f>'3. DEPLOYED LABOR SUMMARY 1 '!P10</f>
        <v>46194</v>
      </c>
      <c r="Q10" s="462">
        <f>'3. DEPLOYED LABOR SUMMARY 1 '!Q10</f>
        <v>46195</v>
      </c>
      <c r="R10" s="462">
        <f>'3. DEPLOYED LABOR SUMMARY 1 '!R10</f>
        <v>46196</v>
      </c>
      <c r="S10" s="346">
        <f>'3. DEPLOYED LABOR SUMMARY 1 '!S10</f>
        <v>46197</v>
      </c>
      <c r="T10" s="346">
        <f>'3. DEPLOYED LABOR SUMMARY 1 '!T10</f>
        <v>46198</v>
      </c>
      <c r="U10" s="346">
        <f>'3. DEPLOYED LABOR SUMMARY 1 '!U10</f>
        <v>46199</v>
      </c>
      <c r="V10" s="346">
        <f>'3. DEPLOYED LABOR SUMMARY 1 '!V10</f>
        <v>46200</v>
      </c>
      <c r="W10" s="346">
        <f>'3. DEPLOYED LABOR SUMMARY 1 '!W10</f>
        <v>46201</v>
      </c>
      <c r="X10" s="1103" t="s">
        <v>101</v>
      </c>
      <c r="Y10" s="1103" t="s">
        <v>127</v>
      </c>
      <c r="Z10" s="1102" t="s">
        <v>103</v>
      </c>
      <c r="AA10" s="1102" t="s">
        <v>104</v>
      </c>
      <c r="AB10" s="1102" t="s">
        <v>105</v>
      </c>
      <c r="AC10" s="62"/>
      <c r="AD10" s="1122"/>
      <c r="AE10" s="1123"/>
      <c r="AF10" s="1123"/>
      <c r="AG10" s="1123"/>
      <c r="AH10" s="1123"/>
      <c r="AI10" s="1123"/>
      <c r="AJ10" s="1124"/>
    </row>
    <row r="11" spans="1:36" s="42" customFormat="1" ht="36" customHeight="1" thickBot="1">
      <c r="A11" s="1065"/>
      <c r="B11" s="1066"/>
      <c r="C11" s="1066"/>
      <c r="D11" s="1066"/>
      <c r="E11" s="1069"/>
      <c r="F11" s="61" t="s">
        <v>20</v>
      </c>
      <c r="G11" s="349">
        <f>'3. DEPLOYED LABOR SUMMARY 1 '!G11</f>
        <v>46185</v>
      </c>
      <c r="H11" s="347">
        <f>+G11+1</f>
        <v>46186</v>
      </c>
      <c r="I11" s="347">
        <f t="shared" ref="I11:W11" si="0">+H11+1</f>
        <v>46187</v>
      </c>
      <c r="J11" s="347">
        <f t="shared" si="0"/>
        <v>46188</v>
      </c>
      <c r="K11" s="347">
        <f t="shared" si="0"/>
        <v>46189</v>
      </c>
      <c r="L11" s="347">
        <f t="shared" si="0"/>
        <v>46190</v>
      </c>
      <c r="M11" s="347">
        <f t="shared" si="0"/>
        <v>46191</v>
      </c>
      <c r="N11" s="347">
        <f t="shared" si="0"/>
        <v>46192</v>
      </c>
      <c r="O11" s="347">
        <f t="shared" si="0"/>
        <v>46193</v>
      </c>
      <c r="P11" s="347">
        <f t="shared" si="0"/>
        <v>46194</v>
      </c>
      <c r="Q11" s="347">
        <f t="shared" si="0"/>
        <v>46195</v>
      </c>
      <c r="R11" s="347">
        <f t="shared" si="0"/>
        <v>46196</v>
      </c>
      <c r="S11" s="347">
        <f t="shared" si="0"/>
        <v>46197</v>
      </c>
      <c r="T11" s="347">
        <f t="shared" si="0"/>
        <v>46198</v>
      </c>
      <c r="U11" s="347">
        <f t="shared" si="0"/>
        <v>46199</v>
      </c>
      <c r="V11" s="347">
        <f t="shared" si="0"/>
        <v>46200</v>
      </c>
      <c r="W11" s="347">
        <f t="shared" si="0"/>
        <v>46201</v>
      </c>
      <c r="X11" s="1114"/>
      <c r="Y11" s="1114"/>
      <c r="Z11" s="1104"/>
      <c r="AA11" s="1104"/>
      <c r="AB11" s="1103"/>
      <c r="AC11" s="62"/>
      <c r="AD11" s="1122"/>
      <c r="AE11" s="1123"/>
      <c r="AF11" s="1123"/>
      <c r="AG11" s="1123"/>
      <c r="AH11" s="1123"/>
      <c r="AI11" s="1123"/>
      <c r="AJ11" s="1124"/>
    </row>
    <row r="12" spans="1:36" s="42" customFormat="1" ht="21.75" customHeight="1" thickTop="1">
      <c r="A12" s="216" t="s">
        <v>50</v>
      </c>
      <c r="B12" s="221"/>
      <c r="C12" s="222"/>
      <c r="D12" s="223"/>
      <c r="E12" s="224"/>
      <c r="F12" s="301" t="s">
        <v>107</v>
      </c>
      <c r="G12" s="406"/>
      <c r="H12" s="406"/>
      <c r="I12" s="406"/>
      <c r="J12" s="406"/>
      <c r="K12" s="406"/>
      <c r="L12" s="406"/>
      <c r="M12" s="406"/>
      <c r="N12" s="406"/>
      <c r="O12" s="463"/>
      <c r="P12" s="463"/>
      <c r="Q12" s="463"/>
      <c r="R12" s="463"/>
      <c r="S12" s="407"/>
      <c r="T12" s="407"/>
      <c r="U12" s="407"/>
      <c r="V12" s="407"/>
      <c r="W12" s="407"/>
      <c r="X12" s="364"/>
      <c r="Y12" s="365"/>
      <c r="Z12" s="366"/>
      <c r="AA12" s="408"/>
      <c r="AB12" s="366"/>
      <c r="AD12" s="1122"/>
      <c r="AE12" s="1123"/>
      <c r="AF12" s="1123"/>
      <c r="AG12" s="1123"/>
      <c r="AH12" s="1123"/>
      <c r="AI12" s="1123"/>
      <c r="AJ12" s="1124"/>
    </row>
    <row r="13" spans="1:36" s="42" customFormat="1" ht="21.75" customHeight="1">
      <c r="A13" s="310" t="s">
        <v>108</v>
      </c>
      <c r="B13" s="279"/>
      <c r="C13" s="280"/>
      <c r="D13" s="1129"/>
      <c r="E13" s="1130"/>
      <c r="F13" s="299" t="s">
        <v>128</v>
      </c>
      <c r="G13" s="409"/>
      <c r="H13" s="409"/>
      <c r="I13" s="409"/>
      <c r="J13" s="409"/>
      <c r="K13" s="409"/>
      <c r="L13" s="409"/>
      <c r="M13" s="409"/>
      <c r="N13" s="409"/>
      <c r="O13" s="464"/>
      <c r="P13" s="464"/>
      <c r="Q13" s="464"/>
      <c r="R13" s="464"/>
      <c r="S13" s="410"/>
      <c r="T13" s="410"/>
      <c r="U13" s="410"/>
      <c r="V13" s="410"/>
      <c r="W13" s="410"/>
      <c r="X13" s="411">
        <f t="shared" ref="X13:X56" si="1">SUM(G13:W13)</f>
        <v>0</v>
      </c>
      <c r="Y13" s="412">
        <f>(Y12*1.5)</f>
        <v>0</v>
      </c>
      <c r="Z13" s="404">
        <f>(Y13-Y12)*X13</f>
        <v>0</v>
      </c>
      <c r="AA13" s="413">
        <f>Z13*'5. BENEFITS CALC'!$F$28</f>
        <v>0</v>
      </c>
      <c r="AB13" s="404">
        <f t="shared" ref="AB13:AB56" si="2">SUM(Z13:AA13)</f>
        <v>0</v>
      </c>
      <c r="AD13" s="1122"/>
      <c r="AE13" s="1123"/>
      <c r="AF13" s="1123"/>
      <c r="AG13" s="1123"/>
      <c r="AH13" s="1123"/>
      <c r="AI13" s="1123"/>
      <c r="AJ13" s="1124"/>
    </row>
    <row r="14" spans="1:36" s="42" customFormat="1" ht="21.75" customHeight="1" thickBot="1">
      <c r="A14" s="141"/>
      <c r="B14" s="123"/>
      <c r="C14" s="124"/>
      <c r="D14" s="977"/>
      <c r="E14" s="1128"/>
      <c r="F14" s="300" t="s">
        <v>110</v>
      </c>
      <c r="G14" s="374"/>
      <c r="H14" s="374"/>
      <c r="I14" s="374"/>
      <c r="J14" s="374"/>
      <c r="K14" s="374"/>
      <c r="L14" s="374"/>
      <c r="M14" s="374"/>
      <c r="N14" s="374"/>
      <c r="O14" s="465"/>
      <c r="P14" s="465"/>
      <c r="Q14" s="465"/>
      <c r="R14" s="465"/>
      <c r="S14" s="375"/>
      <c r="T14" s="375"/>
      <c r="U14" s="375"/>
      <c r="V14" s="375"/>
      <c r="W14" s="375"/>
      <c r="X14" s="376">
        <f t="shared" si="1"/>
        <v>0</v>
      </c>
      <c r="Y14" s="414"/>
      <c r="Z14" s="378">
        <f>Y14*X14</f>
        <v>0</v>
      </c>
      <c r="AA14" s="415">
        <f>Z14*'5. BENEFITS CALC'!$G$28</f>
        <v>0</v>
      </c>
      <c r="AB14" s="378">
        <f t="shared" ref="AB14" si="3">SUM(Z14:AA14)</f>
        <v>0</v>
      </c>
      <c r="AD14" s="1122"/>
      <c r="AE14" s="1123"/>
      <c r="AF14" s="1123"/>
      <c r="AG14" s="1123"/>
      <c r="AH14" s="1123"/>
      <c r="AI14" s="1123"/>
      <c r="AJ14" s="1124"/>
    </row>
    <row r="15" spans="1:36" s="42" customFormat="1" ht="21.75" customHeight="1" thickTop="1">
      <c r="A15" s="311" t="s">
        <v>50</v>
      </c>
      <c r="B15" s="281"/>
      <c r="C15" s="282"/>
      <c r="D15" s="283"/>
      <c r="E15" s="212" t="s">
        <v>106</v>
      </c>
      <c r="F15" s="296" t="s">
        <v>107</v>
      </c>
      <c r="G15" s="416"/>
      <c r="H15" s="416"/>
      <c r="I15" s="416"/>
      <c r="J15" s="416"/>
      <c r="K15" s="416"/>
      <c r="L15" s="416"/>
      <c r="M15" s="416"/>
      <c r="N15" s="416"/>
      <c r="O15" s="466"/>
      <c r="P15" s="466"/>
      <c r="Q15" s="466"/>
      <c r="R15" s="466"/>
      <c r="S15" s="417"/>
      <c r="T15" s="417"/>
      <c r="U15" s="417"/>
      <c r="V15" s="417"/>
      <c r="W15" s="417"/>
      <c r="X15" s="418"/>
      <c r="Y15" s="419"/>
      <c r="Z15" s="403"/>
      <c r="AA15" s="420"/>
      <c r="AB15" s="403"/>
      <c r="AD15" s="1125"/>
      <c r="AE15" s="1126"/>
      <c r="AF15" s="1126"/>
      <c r="AG15" s="1126"/>
      <c r="AH15" s="1126"/>
      <c r="AI15" s="1126"/>
      <c r="AJ15" s="1127"/>
    </row>
    <row r="16" spans="1:36" s="42" customFormat="1" ht="21.75" customHeight="1">
      <c r="A16" s="312" t="s">
        <v>108</v>
      </c>
      <c r="B16" s="284"/>
      <c r="C16" s="285"/>
      <c r="D16" s="1131"/>
      <c r="E16" s="1132"/>
      <c r="F16" s="297" t="s">
        <v>109</v>
      </c>
      <c r="G16" s="421"/>
      <c r="H16" s="421"/>
      <c r="I16" s="421"/>
      <c r="J16" s="421"/>
      <c r="K16" s="421"/>
      <c r="L16" s="421"/>
      <c r="M16" s="421"/>
      <c r="N16" s="421"/>
      <c r="O16" s="467"/>
      <c r="P16" s="467"/>
      <c r="Q16" s="467"/>
      <c r="R16" s="467"/>
      <c r="S16" s="422"/>
      <c r="T16" s="422"/>
      <c r="U16" s="422"/>
      <c r="V16" s="422"/>
      <c r="W16" s="422"/>
      <c r="X16" s="418">
        <f t="shared" si="1"/>
        <v>0</v>
      </c>
      <c r="Y16" s="412">
        <f>(Y15*1.5)</f>
        <v>0</v>
      </c>
      <c r="Z16" s="404">
        <f>(Y16-Y15)*X16</f>
        <v>0</v>
      </c>
      <c r="AA16" s="420">
        <f>Z16*'5. BENEFITS CALC'!$F$28</f>
        <v>0</v>
      </c>
      <c r="AB16" s="403">
        <f t="shared" si="2"/>
        <v>0</v>
      </c>
      <c r="AD16" s="48"/>
      <c r="AE16" s="48"/>
      <c r="AF16" s="48"/>
      <c r="AG16" s="48"/>
      <c r="AH16" s="48"/>
      <c r="AI16" s="48"/>
      <c r="AJ16" s="48"/>
    </row>
    <row r="17" spans="1:37" s="42" customFormat="1" ht="21.75" customHeight="1" thickBot="1">
      <c r="A17" s="313"/>
      <c r="B17" s="286"/>
      <c r="C17" s="287"/>
      <c r="D17" s="1133"/>
      <c r="E17" s="1134"/>
      <c r="F17" s="298" t="s">
        <v>110</v>
      </c>
      <c r="G17" s="423"/>
      <c r="H17" s="423"/>
      <c r="I17" s="423"/>
      <c r="J17" s="423"/>
      <c r="K17" s="423"/>
      <c r="L17" s="423"/>
      <c r="M17" s="423"/>
      <c r="N17" s="423"/>
      <c r="O17" s="468"/>
      <c r="P17" s="468"/>
      <c r="Q17" s="468"/>
      <c r="R17" s="468"/>
      <c r="S17" s="424"/>
      <c r="T17" s="424"/>
      <c r="U17" s="424"/>
      <c r="V17" s="424"/>
      <c r="W17" s="424"/>
      <c r="X17" s="411">
        <f t="shared" si="1"/>
        <v>0</v>
      </c>
      <c r="Y17" s="425"/>
      <c r="Z17" s="378">
        <f>Y17*X17</f>
        <v>0</v>
      </c>
      <c r="AA17" s="415">
        <f>Z17*'5. BENEFITS CALC'!$G$28</f>
        <v>0</v>
      </c>
      <c r="AB17" s="378">
        <f t="shared" si="2"/>
        <v>0</v>
      </c>
      <c r="AD17" s="48"/>
      <c r="AE17" s="48"/>
      <c r="AF17" s="48"/>
      <c r="AG17" s="48"/>
      <c r="AH17" s="48"/>
      <c r="AI17" s="48"/>
      <c r="AJ17" s="48"/>
    </row>
    <row r="18" spans="1:37" s="42" customFormat="1" ht="21.75" customHeight="1" thickTop="1">
      <c r="A18" s="314" t="s">
        <v>50</v>
      </c>
      <c r="B18" s="125"/>
      <c r="C18" s="126"/>
      <c r="D18" s="214"/>
      <c r="E18" s="213" t="s">
        <v>106</v>
      </c>
      <c r="F18" s="301" t="s">
        <v>107</v>
      </c>
      <c r="G18" s="426"/>
      <c r="H18" s="426"/>
      <c r="I18" s="426"/>
      <c r="J18" s="426"/>
      <c r="K18" s="426"/>
      <c r="L18" s="426"/>
      <c r="M18" s="426"/>
      <c r="N18" s="426"/>
      <c r="O18" s="469"/>
      <c r="P18" s="469"/>
      <c r="Q18" s="469"/>
      <c r="R18" s="469"/>
      <c r="S18" s="427"/>
      <c r="T18" s="427"/>
      <c r="U18" s="427"/>
      <c r="V18" s="427"/>
      <c r="W18" s="427"/>
      <c r="X18" s="364"/>
      <c r="Y18" s="365"/>
      <c r="Z18" s="366"/>
      <c r="AA18" s="408"/>
      <c r="AB18" s="366"/>
      <c r="AD18" s="48"/>
      <c r="AE18" s="48"/>
      <c r="AF18" s="48"/>
      <c r="AG18" s="48"/>
      <c r="AH18" s="48"/>
      <c r="AI18" s="48"/>
      <c r="AJ18" s="48"/>
    </row>
    <row r="19" spans="1:37" s="42" customFormat="1" ht="21.75" customHeight="1">
      <c r="A19" s="310" t="s">
        <v>108</v>
      </c>
      <c r="B19" s="279"/>
      <c r="C19" s="280"/>
      <c r="D19" s="1129"/>
      <c r="E19" s="1130"/>
      <c r="F19" s="299" t="s">
        <v>128</v>
      </c>
      <c r="G19" s="409"/>
      <c r="H19" s="409"/>
      <c r="I19" s="409"/>
      <c r="J19" s="409"/>
      <c r="K19" s="409"/>
      <c r="L19" s="409"/>
      <c r="M19" s="409"/>
      <c r="N19" s="409"/>
      <c r="O19" s="464"/>
      <c r="P19" s="464"/>
      <c r="Q19" s="464"/>
      <c r="R19" s="464"/>
      <c r="S19" s="410"/>
      <c r="T19" s="410"/>
      <c r="U19" s="410"/>
      <c r="V19" s="410"/>
      <c r="W19" s="410"/>
      <c r="X19" s="411">
        <f t="shared" si="1"/>
        <v>0</v>
      </c>
      <c r="Y19" s="412">
        <f>(Y18*1.5)</f>
        <v>0</v>
      </c>
      <c r="Z19" s="404">
        <f>(Y19-Y18)*X19</f>
        <v>0</v>
      </c>
      <c r="AA19" s="413">
        <f>Z19*'5. BENEFITS CALC'!$F$28</f>
        <v>0</v>
      </c>
      <c r="AB19" s="404">
        <f t="shared" si="2"/>
        <v>0</v>
      </c>
      <c r="AD19" s="48"/>
      <c r="AE19" s="48"/>
      <c r="AF19" s="48"/>
      <c r="AG19" s="48"/>
      <c r="AH19" s="48"/>
      <c r="AI19" s="48"/>
      <c r="AJ19" s="48"/>
    </row>
    <row r="20" spans="1:37" s="42" customFormat="1" ht="21.75" customHeight="1" thickBot="1">
      <c r="A20" s="141"/>
      <c r="B20" s="123"/>
      <c r="C20" s="124"/>
      <c r="D20" s="977"/>
      <c r="E20" s="1128"/>
      <c r="F20" s="302" t="s">
        <v>110</v>
      </c>
      <c r="G20" s="374"/>
      <c r="H20" s="374"/>
      <c r="I20" s="374"/>
      <c r="J20" s="374"/>
      <c r="K20" s="374"/>
      <c r="L20" s="374"/>
      <c r="M20" s="374"/>
      <c r="N20" s="374"/>
      <c r="O20" s="465"/>
      <c r="P20" s="465"/>
      <c r="Q20" s="465"/>
      <c r="R20" s="465"/>
      <c r="S20" s="375"/>
      <c r="T20" s="375"/>
      <c r="U20" s="375"/>
      <c r="V20" s="375"/>
      <c r="W20" s="375"/>
      <c r="X20" s="376">
        <f t="shared" si="1"/>
        <v>0</v>
      </c>
      <c r="Y20" s="414"/>
      <c r="Z20" s="378">
        <f>Y20*X20</f>
        <v>0</v>
      </c>
      <c r="AA20" s="415">
        <f>Z20*'5. BENEFITS CALC'!$G$28</f>
        <v>0</v>
      </c>
      <c r="AB20" s="378">
        <f t="shared" si="2"/>
        <v>0</v>
      </c>
      <c r="AD20" s="48"/>
      <c r="AE20" s="48"/>
      <c r="AF20" s="48"/>
      <c r="AG20" s="48"/>
      <c r="AH20" s="48"/>
      <c r="AI20" s="48"/>
      <c r="AJ20" s="48"/>
    </row>
    <row r="21" spans="1:37" s="42" customFormat="1" ht="21.75" customHeight="1" thickTop="1">
      <c r="A21" s="311" t="s">
        <v>50</v>
      </c>
      <c r="B21" s="281"/>
      <c r="C21" s="282"/>
      <c r="D21" s="283"/>
      <c r="E21" s="212" t="s">
        <v>106</v>
      </c>
      <c r="F21" s="296" t="s">
        <v>107</v>
      </c>
      <c r="G21" s="416"/>
      <c r="H21" s="416"/>
      <c r="I21" s="416"/>
      <c r="J21" s="416"/>
      <c r="K21" s="416"/>
      <c r="L21" s="416"/>
      <c r="M21" s="416"/>
      <c r="N21" s="416"/>
      <c r="O21" s="466"/>
      <c r="P21" s="466"/>
      <c r="Q21" s="466"/>
      <c r="R21" s="466"/>
      <c r="S21" s="417"/>
      <c r="T21" s="417"/>
      <c r="U21" s="417"/>
      <c r="V21" s="417"/>
      <c r="W21" s="417"/>
      <c r="X21" s="418"/>
      <c r="Y21" s="419"/>
      <c r="Z21" s="403"/>
      <c r="AA21" s="420"/>
      <c r="AB21" s="403"/>
      <c r="AD21" s="48"/>
      <c r="AE21" s="48"/>
      <c r="AF21" s="48"/>
      <c r="AG21" s="48"/>
      <c r="AH21" s="48"/>
      <c r="AI21" s="48"/>
      <c r="AJ21" s="48"/>
    </row>
    <row r="22" spans="1:37" s="42" customFormat="1" ht="21.75" customHeight="1">
      <c r="A22" s="312" t="s">
        <v>108</v>
      </c>
      <c r="B22" s="284"/>
      <c r="C22" s="285"/>
      <c r="D22" s="1131"/>
      <c r="E22" s="1132"/>
      <c r="F22" s="297" t="s">
        <v>128</v>
      </c>
      <c r="G22" s="421"/>
      <c r="H22" s="421"/>
      <c r="I22" s="421"/>
      <c r="J22" s="421"/>
      <c r="K22" s="421"/>
      <c r="L22" s="421"/>
      <c r="M22" s="421"/>
      <c r="N22" s="421"/>
      <c r="O22" s="467"/>
      <c r="P22" s="467"/>
      <c r="Q22" s="467"/>
      <c r="R22" s="467"/>
      <c r="S22" s="422"/>
      <c r="T22" s="422"/>
      <c r="U22" s="422"/>
      <c r="V22" s="422"/>
      <c r="W22" s="422"/>
      <c r="X22" s="418">
        <f t="shared" si="1"/>
        <v>0</v>
      </c>
      <c r="Y22" s="412">
        <f>(Y21*1.5)</f>
        <v>0</v>
      </c>
      <c r="Z22" s="404">
        <f>(Y22-Y21)*X22</f>
        <v>0</v>
      </c>
      <c r="AA22" s="420">
        <f>Z22*'5. BENEFITS CALC'!$F$28</f>
        <v>0</v>
      </c>
      <c r="AB22" s="403">
        <f t="shared" si="2"/>
        <v>0</v>
      </c>
      <c r="AD22" s="48"/>
      <c r="AE22" s="48"/>
      <c r="AF22" s="48"/>
      <c r="AG22" s="48"/>
      <c r="AH22" s="48"/>
      <c r="AI22" s="48"/>
      <c r="AJ22" s="48"/>
    </row>
    <row r="23" spans="1:37" s="42" customFormat="1" ht="21.75" customHeight="1" thickBot="1">
      <c r="A23" s="313"/>
      <c r="B23" s="286"/>
      <c r="C23" s="287"/>
      <c r="D23" s="288"/>
      <c r="E23" s="289"/>
      <c r="F23" s="298" t="s">
        <v>110</v>
      </c>
      <c r="G23" s="393"/>
      <c r="H23" s="393"/>
      <c r="I23" s="393"/>
      <c r="J23" s="393"/>
      <c r="K23" s="393"/>
      <c r="L23" s="393"/>
      <c r="M23" s="393"/>
      <c r="N23" s="393"/>
      <c r="O23" s="470"/>
      <c r="P23" s="470"/>
      <c r="Q23" s="470"/>
      <c r="R23" s="470"/>
      <c r="S23" s="394"/>
      <c r="T23" s="394"/>
      <c r="U23" s="394"/>
      <c r="V23" s="394"/>
      <c r="W23" s="394"/>
      <c r="X23" s="376">
        <f t="shared" si="1"/>
        <v>0</v>
      </c>
      <c r="Y23" s="414"/>
      <c r="Z23" s="378">
        <f>Y23*X23</f>
        <v>0</v>
      </c>
      <c r="AA23" s="415">
        <f>Z23*'5. BENEFITS CALC'!$G$28</f>
        <v>0</v>
      </c>
      <c r="AB23" s="378">
        <f t="shared" si="2"/>
        <v>0</v>
      </c>
      <c r="AD23" s="48"/>
      <c r="AE23" s="48"/>
      <c r="AF23" s="48"/>
      <c r="AG23" s="48"/>
      <c r="AH23" s="48"/>
      <c r="AI23" s="48"/>
      <c r="AJ23" s="48"/>
    </row>
    <row r="24" spans="1:37" s="42" customFormat="1" ht="21.75" customHeight="1" thickTop="1">
      <c r="A24" s="314" t="s">
        <v>50</v>
      </c>
      <c r="B24" s="125"/>
      <c r="C24" s="126"/>
      <c r="D24" s="214"/>
      <c r="E24" s="213" t="s">
        <v>106</v>
      </c>
      <c r="F24" s="301" t="s">
        <v>107</v>
      </c>
      <c r="G24" s="406"/>
      <c r="H24" s="406"/>
      <c r="I24" s="406"/>
      <c r="J24" s="406"/>
      <c r="K24" s="406"/>
      <c r="L24" s="406"/>
      <c r="M24" s="406"/>
      <c r="N24" s="406"/>
      <c r="O24" s="463"/>
      <c r="P24" s="463"/>
      <c r="Q24" s="463"/>
      <c r="R24" s="463"/>
      <c r="S24" s="407"/>
      <c r="T24" s="407"/>
      <c r="U24" s="407"/>
      <c r="V24" s="407"/>
      <c r="W24" s="407"/>
      <c r="X24" s="418"/>
      <c r="Y24" s="419"/>
      <c r="Z24" s="403"/>
      <c r="AA24" s="420"/>
      <c r="AB24" s="403"/>
      <c r="AD24" s="48"/>
      <c r="AE24" s="48"/>
      <c r="AF24" s="48"/>
      <c r="AG24" s="48"/>
      <c r="AH24" s="48"/>
      <c r="AI24" s="48"/>
      <c r="AJ24" s="48"/>
      <c r="AK24" s="127"/>
    </row>
    <row r="25" spans="1:37" s="42" customFormat="1" ht="21.75" customHeight="1">
      <c r="A25" s="310" t="s">
        <v>108</v>
      </c>
      <c r="B25" s="279"/>
      <c r="C25" s="280"/>
      <c r="D25" s="1129"/>
      <c r="E25" s="1135"/>
      <c r="F25" s="299" t="s">
        <v>128</v>
      </c>
      <c r="G25" s="428"/>
      <c r="H25" s="429"/>
      <c r="I25" s="428"/>
      <c r="J25" s="428"/>
      <c r="K25" s="428"/>
      <c r="L25" s="428"/>
      <c r="M25" s="428"/>
      <c r="N25" s="428"/>
      <c r="O25" s="471"/>
      <c r="P25" s="471"/>
      <c r="Q25" s="471"/>
      <c r="R25" s="471"/>
      <c r="S25" s="430"/>
      <c r="T25" s="430"/>
      <c r="U25" s="430"/>
      <c r="V25" s="430"/>
      <c r="W25" s="430"/>
      <c r="X25" s="411">
        <f t="shared" si="1"/>
        <v>0</v>
      </c>
      <c r="Y25" s="412">
        <f>(Y24*1.5)</f>
        <v>0</v>
      </c>
      <c r="Z25" s="404">
        <f>(Y25-Y24)*X25</f>
        <v>0</v>
      </c>
      <c r="AA25" s="413">
        <f>Z25*'5. BENEFITS CALC'!$F$28</f>
        <v>0</v>
      </c>
      <c r="AB25" s="404">
        <f t="shared" si="2"/>
        <v>0</v>
      </c>
      <c r="AD25" s="48"/>
      <c r="AE25" s="128"/>
      <c r="AF25"/>
      <c r="AG25"/>
      <c r="AH25"/>
      <c r="AI25"/>
      <c r="AJ25"/>
      <c r="AK25"/>
    </row>
    <row r="26" spans="1:37" s="42" customFormat="1" ht="21.75" customHeight="1" thickBot="1">
      <c r="A26" s="141"/>
      <c r="B26" s="123"/>
      <c r="C26" s="124"/>
      <c r="D26" s="252"/>
      <c r="E26" s="253"/>
      <c r="F26" s="302" t="s">
        <v>110</v>
      </c>
      <c r="G26" s="399"/>
      <c r="H26" s="431"/>
      <c r="I26" s="399"/>
      <c r="J26" s="399"/>
      <c r="K26" s="399"/>
      <c r="L26" s="399"/>
      <c r="M26" s="399"/>
      <c r="N26" s="399"/>
      <c r="O26" s="472"/>
      <c r="P26" s="472"/>
      <c r="Q26" s="472"/>
      <c r="R26" s="472"/>
      <c r="S26" s="400"/>
      <c r="T26" s="400"/>
      <c r="U26" s="400"/>
      <c r="V26" s="400"/>
      <c r="W26" s="400"/>
      <c r="X26" s="376">
        <f t="shared" si="1"/>
        <v>0</v>
      </c>
      <c r="Y26" s="414"/>
      <c r="Z26" s="378">
        <f>Y26*X26</f>
        <v>0</v>
      </c>
      <c r="AA26" s="415">
        <f>Z26*'5. BENEFITS CALC'!$G$28</f>
        <v>0</v>
      </c>
      <c r="AB26" s="378">
        <f t="shared" si="2"/>
        <v>0</v>
      </c>
      <c r="AD26" s="48"/>
      <c r="AE26" s="128"/>
      <c r="AF26"/>
      <c r="AG26"/>
      <c r="AH26"/>
      <c r="AI26"/>
      <c r="AJ26"/>
      <c r="AK26"/>
    </row>
    <row r="27" spans="1:37" s="42" customFormat="1" ht="21.75" customHeight="1" thickTop="1">
      <c r="A27" s="311" t="s">
        <v>50</v>
      </c>
      <c r="B27" s="281"/>
      <c r="C27" s="282"/>
      <c r="D27" s="283"/>
      <c r="E27" s="212"/>
      <c r="F27" s="296" t="s">
        <v>107</v>
      </c>
      <c r="G27" s="432"/>
      <c r="H27" s="432"/>
      <c r="I27" s="432"/>
      <c r="J27" s="432"/>
      <c r="K27" s="432"/>
      <c r="L27" s="432"/>
      <c r="M27" s="432"/>
      <c r="N27" s="432"/>
      <c r="O27" s="473"/>
      <c r="P27" s="473"/>
      <c r="Q27" s="473"/>
      <c r="R27" s="473"/>
      <c r="S27" s="433"/>
      <c r="T27" s="433"/>
      <c r="U27" s="433"/>
      <c r="V27" s="433"/>
      <c r="W27" s="433"/>
      <c r="X27" s="434"/>
      <c r="Y27" s="425"/>
      <c r="Z27" s="435"/>
      <c r="AA27" s="436"/>
      <c r="AB27" s="435"/>
      <c r="AD27" s="48"/>
      <c r="AE27"/>
      <c r="AF27"/>
      <c r="AG27"/>
      <c r="AH27"/>
      <c r="AI27"/>
      <c r="AJ27"/>
      <c r="AK27"/>
    </row>
    <row r="28" spans="1:37" s="42" customFormat="1" ht="21.75" customHeight="1">
      <c r="A28" s="312" t="s">
        <v>108</v>
      </c>
      <c r="B28" s="292"/>
      <c r="C28" s="293"/>
      <c r="D28" s="1131"/>
      <c r="E28" s="1132"/>
      <c r="F28" s="297" t="s">
        <v>109</v>
      </c>
      <c r="G28" s="437"/>
      <c r="H28" s="438"/>
      <c r="I28" s="437"/>
      <c r="J28" s="437"/>
      <c r="K28" s="437"/>
      <c r="L28" s="437"/>
      <c r="M28" s="437"/>
      <c r="N28" s="437"/>
      <c r="O28" s="474"/>
      <c r="P28" s="474"/>
      <c r="Q28" s="474"/>
      <c r="R28" s="474"/>
      <c r="S28" s="439"/>
      <c r="T28" s="439"/>
      <c r="U28" s="439"/>
      <c r="V28" s="439"/>
      <c r="W28" s="439"/>
      <c r="X28" s="411">
        <f t="shared" ref="X28" si="4">SUM(G28:W28)</f>
        <v>0</v>
      </c>
      <c r="Y28" s="412">
        <f>(Y27*1.5)</f>
        <v>0</v>
      </c>
      <c r="Z28" s="404">
        <f>(Y28-Y27)*X28</f>
        <v>0</v>
      </c>
      <c r="AA28" s="413">
        <f>Z28*'5. BENEFITS CALC'!$F$28</f>
        <v>0</v>
      </c>
      <c r="AB28" s="404">
        <f t="shared" ref="AB28:AB29" si="5">SUM(Z28:AA28)</f>
        <v>0</v>
      </c>
      <c r="AE28"/>
      <c r="AF28"/>
      <c r="AG28"/>
      <c r="AH28"/>
      <c r="AI28"/>
      <c r="AJ28"/>
      <c r="AK28"/>
    </row>
    <row r="29" spans="1:37" s="42" customFormat="1" ht="21.75" customHeight="1" thickBot="1">
      <c r="A29" s="313"/>
      <c r="B29" s="290"/>
      <c r="C29" s="291"/>
      <c r="D29" s="1133"/>
      <c r="E29" s="1128"/>
      <c r="F29" s="309"/>
      <c r="G29" s="393"/>
      <c r="H29" s="440"/>
      <c r="I29" s="393"/>
      <c r="J29" s="393"/>
      <c r="K29" s="393"/>
      <c r="L29" s="393"/>
      <c r="M29" s="393"/>
      <c r="N29" s="393"/>
      <c r="O29" s="470"/>
      <c r="P29" s="470"/>
      <c r="Q29" s="470"/>
      <c r="R29" s="470"/>
      <c r="S29" s="394"/>
      <c r="T29" s="394"/>
      <c r="U29" s="394"/>
      <c r="V29" s="394"/>
      <c r="W29" s="394"/>
      <c r="X29" s="376">
        <f t="shared" si="1"/>
        <v>0</v>
      </c>
      <c r="Y29" s="414"/>
      <c r="Z29" s="378">
        <f>Y29*X29</f>
        <v>0</v>
      </c>
      <c r="AA29" s="415">
        <f>Z29*'5. BENEFITS CALC'!$G$28</f>
        <v>0</v>
      </c>
      <c r="AB29" s="378">
        <f t="shared" si="5"/>
        <v>0</v>
      </c>
      <c r="AE29"/>
      <c r="AF29"/>
      <c r="AG29"/>
      <c r="AH29"/>
      <c r="AI29"/>
      <c r="AJ29"/>
      <c r="AK29"/>
    </row>
    <row r="30" spans="1:37" s="42" customFormat="1" ht="21.75" customHeight="1" thickTop="1">
      <c r="A30" s="314" t="s">
        <v>50</v>
      </c>
      <c r="B30" s="125"/>
      <c r="C30" s="126"/>
      <c r="D30" s="214"/>
      <c r="E30" s="213"/>
      <c r="F30" s="301" t="s">
        <v>107</v>
      </c>
      <c r="G30" s="441"/>
      <c r="H30" s="441"/>
      <c r="I30" s="441"/>
      <c r="J30" s="441"/>
      <c r="K30" s="441"/>
      <c r="L30" s="441"/>
      <c r="M30" s="441"/>
      <c r="N30" s="441"/>
      <c r="O30" s="475"/>
      <c r="P30" s="475"/>
      <c r="Q30" s="475"/>
      <c r="R30" s="475"/>
      <c r="S30" s="442"/>
      <c r="T30" s="442"/>
      <c r="U30" s="442"/>
      <c r="V30" s="442"/>
      <c r="W30" s="442"/>
      <c r="X30" s="434"/>
      <c r="Y30" s="425"/>
      <c r="Z30" s="435"/>
      <c r="AA30" s="436"/>
      <c r="AB30" s="435"/>
      <c r="AE30"/>
      <c r="AF30"/>
      <c r="AG30"/>
      <c r="AH30"/>
      <c r="AI30"/>
      <c r="AJ30"/>
      <c r="AK30"/>
    </row>
    <row r="31" spans="1:37" s="42" customFormat="1" ht="21.75" customHeight="1">
      <c r="A31" s="310" t="s">
        <v>108</v>
      </c>
      <c r="B31" s="279"/>
      <c r="C31" s="280"/>
      <c r="D31" s="1129"/>
      <c r="E31" s="1130"/>
      <c r="F31" s="299" t="s">
        <v>109</v>
      </c>
      <c r="G31" s="428"/>
      <c r="H31" s="429"/>
      <c r="I31" s="428"/>
      <c r="J31" s="428"/>
      <c r="K31" s="428"/>
      <c r="L31" s="428"/>
      <c r="M31" s="428"/>
      <c r="N31" s="428"/>
      <c r="O31" s="471"/>
      <c r="P31" s="471"/>
      <c r="Q31" s="471"/>
      <c r="R31" s="471"/>
      <c r="S31" s="430"/>
      <c r="T31" s="430"/>
      <c r="U31" s="430"/>
      <c r="V31" s="430"/>
      <c r="W31" s="430"/>
      <c r="X31" s="411">
        <f t="shared" ref="X31" si="6">SUM(G31:W31)</f>
        <v>0</v>
      </c>
      <c r="Y31" s="412">
        <f>(Y30*1.5)</f>
        <v>0</v>
      </c>
      <c r="Z31" s="404">
        <f>(Y31-Y30)*X31</f>
        <v>0</v>
      </c>
      <c r="AA31" s="413">
        <f>Z31*'5. BENEFITS CALC'!$F$28</f>
        <v>0</v>
      </c>
      <c r="AB31" s="404">
        <f t="shared" ref="AB31:AB32" si="7">SUM(Z31:AA31)</f>
        <v>0</v>
      </c>
    </row>
    <row r="32" spans="1:37" s="42" customFormat="1" ht="21.75" customHeight="1" thickBot="1">
      <c r="A32" s="141"/>
      <c r="B32" s="123"/>
      <c r="C32" s="124"/>
      <c r="D32" s="977"/>
      <c r="E32" s="1128"/>
      <c r="F32" s="302" t="s">
        <v>110</v>
      </c>
      <c r="G32" s="399"/>
      <c r="H32" s="431"/>
      <c r="I32" s="399"/>
      <c r="J32" s="399"/>
      <c r="K32" s="399"/>
      <c r="L32" s="399"/>
      <c r="M32" s="399"/>
      <c r="N32" s="399"/>
      <c r="O32" s="472"/>
      <c r="P32" s="472"/>
      <c r="Q32" s="472"/>
      <c r="R32" s="472"/>
      <c r="S32" s="400"/>
      <c r="T32" s="400"/>
      <c r="U32" s="400"/>
      <c r="V32" s="400"/>
      <c r="W32" s="400"/>
      <c r="X32" s="376">
        <f t="shared" si="1"/>
        <v>0</v>
      </c>
      <c r="Y32" s="414"/>
      <c r="Z32" s="378">
        <f>Y32*X32</f>
        <v>0</v>
      </c>
      <c r="AA32" s="415">
        <f>Z32*'5. BENEFITS CALC'!$G$28</f>
        <v>0</v>
      </c>
      <c r="AB32" s="378">
        <f t="shared" si="7"/>
        <v>0</v>
      </c>
    </row>
    <row r="33" spans="1:28" s="42" customFormat="1" ht="21.75" customHeight="1" thickTop="1">
      <c r="A33" s="311" t="s">
        <v>50</v>
      </c>
      <c r="B33" s="281"/>
      <c r="C33" s="282"/>
      <c r="D33" s="283"/>
      <c r="E33" s="212"/>
      <c r="F33" s="296" t="s">
        <v>107</v>
      </c>
      <c r="G33" s="432"/>
      <c r="H33" s="432"/>
      <c r="I33" s="432"/>
      <c r="J33" s="432"/>
      <c r="K33" s="432"/>
      <c r="L33" s="432"/>
      <c r="M33" s="432"/>
      <c r="N33" s="432"/>
      <c r="O33" s="473"/>
      <c r="P33" s="473"/>
      <c r="Q33" s="473"/>
      <c r="R33" s="473"/>
      <c r="S33" s="433"/>
      <c r="T33" s="433"/>
      <c r="U33" s="433"/>
      <c r="V33" s="433"/>
      <c r="W33" s="433"/>
      <c r="X33" s="434"/>
      <c r="Y33" s="425"/>
      <c r="Z33" s="435"/>
      <c r="AA33" s="436"/>
      <c r="AB33" s="435"/>
    </row>
    <row r="34" spans="1:28" s="42" customFormat="1" ht="21.75" customHeight="1">
      <c r="A34" s="312" t="s">
        <v>108</v>
      </c>
      <c r="B34" s="292"/>
      <c r="C34" s="293"/>
      <c r="D34" s="1131"/>
      <c r="E34" s="1132"/>
      <c r="F34" s="297" t="s">
        <v>109</v>
      </c>
      <c r="G34" s="437"/>
      <c r="H34" s="438"/>
      <c r="I34" s="437"/>
      <c r="J34" s="437"/>
      <c r="K34" s="437"/>
      <c r="L34" s="437"/>
      <c r="M34" s="437"/>
      <c r="N34" s="437"/>
      <c r="O34" s="474"/>
      <c r="P34" s="474"/>
      <c r="Q34" s="474"/>
      <c r="R34" s="474"/>
      <c r="S34" s="439"/>
      <c r="T34" s="439"/>
      <c r="U34" s="439"/>
      <c r="V34" s="439"/>
      <c r="W34" s="439"/>
      <c r="X34" s="411">
        <f t="shared" ref="X34" si="8">SUM(G34:W34)</f>
        <v>0</v>
      </c>
      <c r="Y34" s="412">
        <f>(Y33*1.5)</f>
        <v>0</v>
      </c>
      <c r="Z34" s="404">
        <f>(Y34-Y33)*X34</f>
        <v>0</v>
      </c>
      <c r="AA34" s="413">
        <f>Z34*'5. BENEFITS CALC'!$F$28</f>
        <v>0</v>
      </c>
      <c r="AB34" s="404">
        <f t="shared" ref="AB34:AB35" si="9">SUM(Z34:AA34)</f>
        <v>0</v>
      </c>
    </row>
    <row r="35" spans="1:28" s="42" customFormat="1" ht="21.75" customHeight="1" thickBot="1">
      <c r="A35" s="313"/>
      <c r="B35" s="290"/>
      <c r="C35" s="291"/>
      <c r="D35" s="1133"/>
      <c r="E35" s="1134"/>
      <c r="F35" s="298" t="s">
        <v>110</v>
      </c>
      <c r="G35" s="393"/>
      <c r="H35" s="440"/>
      <c r="I35" s="393"/>
      <c r="J35" s="393"/>
      <c r="K35" s="393"/>
      <c r="L35" s="393"/>
      <c r="M35" s="393"/>
      <c r="N35" s="393"/>
      <c r="O35" s="470"/>
      <c r="P35" s="470"/>
      <c r="Q35" s="470"/>
      <c r="R35" s="470"/>
      <c r="S35" s="394"/>
      <c r="T35" s="394"/>
      <c r="U35" s="394"/>
      <c r="V35" s="394"/>
      <c r="W35" s="394"/>
      <c r="X35" s="376">
        <f t="shared" si="1"/>
        <v>0</v>
      </c>
      <c r="Y35" s="414"/>
      <c r="Z35" s="378">
        <f>Y35*X35</f>
        <v>0</v>
      </c>
      <c r="AA35" s="415">
        <f>Z35*'5. BENEFITS CALC'!$G$28</f>
        <v>0</v>
      </c>
      <c r="AB35" s="378">
        <f t="shared" si="9"/>
        <v>0</v>
      </c>
    </row>
    <row r="36" spans="1:28" s="42" customFormat="1" ht="21.75" customHeight="1" thickTop="1">
      <c r="A36" s="314" t="s">
        <v>50</v>
      </c>
      <c r="B36" s="125"/>
      <c r="C36" s="126"/>
      <c r="D36" s="214"/>
      <c r="E36" s="213"/>
      <c r="F36" s="301" t="s">
        <v>107</v>
      </c>
      <c r="G36" s="441"/>
      <c r="H36" s="441"/>
      <c r="I36" s="441"/>
      <c r="J36" s="441"/>
      <c r="K36" s="441"/>
      <c r="L36" s="441"/>
      <c r="M36" s="441"/>
      <c r="N36" s="441"/>
      <c r="O36" s="475"/>
      <c r="P36" s="475"/>
      <c r="Q36" s="475"/>
      <c r="R36" s="475"/>
      <c r="S36" s="442"/>
      <c r="T36" s="442"/>
      <c r="U36" s="442"/>
      <c r="V36" s="442"/>
      <c r="W36" s="442"/>
      <c r="X36" s="434"/>
      <c r="Y36" s="425"/>
      <c r="Z36" s="435"/>
      <c r="AA36" s="436"/>
      <c r="AB36" s="435"/>
    </row>
    <row r="37" spans="1:28" s="42" customFormat="1" ht="21.75" customHeight="1">
      <c r="A37" s="310" t="s">
        <v>108</v>
      </c>
      <c r="B37" s="279"/>
      <c r="C37" s="280"/>
      <c r="D37" s="1129"/>
      <c r="E37" s="1130"/>
      <c r="F37" s="299" t="s">
        <v>109</v>
      </c>
      <c r="G37" s="428"/>
      <c r="H37" s="429"/>
      <c r="I37" s="428"/>
      <c r="J37" s="428"/>
      <c r="K37" s="428"/>
      <c r="L37" s="428"/>
      <c r="M37" s="428"/>
      <c r="N37" s="428"/>
      <c r="O37" s="471"/>
      <c r="P37" s="471"/>
      <c r="Q37" s="471"/>
      <c r="R37" s="471"/>
      <c r="S37" s="430"/>
      <c r="T37" s="430"/>
      <c r="U37" s="430"/>
      <c r="V37" s="430"/>
      <c r="W37" s="430"/>
      <c r="X37" s="411">
        <f t="shared" ref="X37" si="10">SUM(G37:W37)</f>
        <v>0</v>
      </c>
      <c r="Y37" s="412">
        <f>(Y36*1.5)</f>
        <v>0</v>
      </c>
      <c r="Z37" s="404">
        <f>(Y37-Y36)*X37</f>
        <v>0</v>
      </c>
      <c r="AA37" s="413">
        <f>Z37*'5. BENEFITS CALC'!$F$28</f>
        <v>0</v>
      </c>
      <c r="AB37" s="404">
        <f t="shared" ref="AB37:AB38" si="11">SUM(Z37:AA37)</f>
        <v>0</v>
      </c>
    </row>
    <row r="38" spans="1:28" s="42" customFormat="1" ht="21.75" customHeight="1" thickBot="1">
      <c r="A38" s="141"/>
      <c r="B38" s="123"/>
      <c r="C38" s="124"/>
      <c r="D38" s="977"/>
      <c r="E38" s="1128"/>
      <c r="F38" s="302" t="s">
        <v>110</v>
      </c>
      <c r="G38" s="399"/>
      <c r="H38" s="431"/>
      <c r="I38" s="399"/>
      <c r="J38" s="399"/>
      <c r="K38" s="399"/>
      <c r="L38" s="399"/>
      <c r="M38" s="399"/>
      <c r="N38" s="399"/>
      <c r="O38" s="472"/>
      <c r="P38" s="472"/>
      <c r="Q38" s="472"/>
      <c r="R38" s="472"/>
      <c r="S38" s="400"/>
      <c r="T38" s="400"/>
      <c r="U38" s="400"/>
      <c r="V38" s="400"/>
      <c r="W38" s="400"/>
      <c r="X38" s="376">
        <f t="shared" si="1"/>
        <v>0</v>
      </c>
      <c r="Y38" s="414"/>
      <c r="Z38" s="378">
        <f>Y38*X38</f>
        <v>0</v>
      </c>
      <c r="AA38" s="415">
        <f>Z38*'5. BENEFITS CALC'!$G$28</f>
        <v>0</v>
      </c>
      <c r="AB38" s="378">
        <f t="shared" si="11"/>
        <v>0</v>
      </c>
    </row>
    <row r="39" spans="1:28" s="42" customFormat="1" ht="21.75" customHeight="1" thickTop="1">
      <c r="A39" s="311" t="s">
        <v>50</v>
      </c>
      <c r="B39" s="281"/>
      <c r="C39" s="282"/>
      <c r="D39" s="283"/>
      <c r="E39" s="212"/>
      <c r="F39" s="296" t="s">
        <v>107</v>
      </c>
      <c r="G39" s="432"/>
      <c r="H39" s="432"/>
      <c r="I39" s="432"/>
      <c r="J39" s="432"/>
      <c r="K39" s="432"/>
      <c r="L39" s="432"/>
      <c r="M39" s="432"/>
      <c r="N39" s="432"/>
      <c r="O39" s="473"/>
      <c r="P39" s="473"/>
      <c r="Q39" s="473"/>
      <c r="R39" s="473"/>
      <c r="S39" s="433"/>
      <c r="T39" s="433"/>
      <c r="U39" s="433"/>
      <c r="V39" s="433"/>
      <c r="W39" s="433"/>
      <c r="X39" s="434"/>
      <c r="Y39" s="425"/>
      <c r="Z39" s="435"/>
      <c r="AA39" s="436"/>
      <c r="AB39" s="435"/>
    </row>
    <row r="40" spans="1:28" s="42" customFormat="1" ht="21.75" customHeight="1">
      <c r="A40" s="312" t="s">
        <v>108</v>
      </c>
      <c r="B40" s="292"/>
      <c r="C40" s="293"/>
      <c r="D40" s="1131"/>
      <c r="E40" s="1132"/>
      <c r="F40" s="297" t="s">
        <v>109</v>
      </c>
      <c r="G40" s="437"/>
      <c r="H40" s="438"/>
      <c r="I40" s="437"/>
      <c r="J40" s="437"/>
      <c r="K40" s="437"/>
      <c r="L40" s="437"/>
      <c r="M40" s="437"/>
      <c r="N40" s="437"/>
      <c r="O40" s="474"/>
      <c r="P40" s="474"/>
      <c r="Q40" s="474"/>
      <c r="R40" s="474"/>
      <c r="S40" s="439"/>
      <c r="T40" s="439"/>
      <c r="U40" s="439"/>
      <c r="V40" s="439"/>
      <c r="W40" s="439"/>
      <c r="X40" s="411">
        <f t="shared" ref="X40" si="12">SUM(G40:W40)</f>
        <v>0</v>
      </c>
      <c r="Y40" s="412">
        <f>(Y39*1.5)</f>
        <v>0</v>
      </c>
      <c r="Z40" s="404">
        <f>(Y40-Y39)*X40</f>
        <v>0</v>
      </c>
      <c r="AA40" s="413">
        <f>Z40*'5. BENEFITS CALC'!$F$28</f>
        <v>0</v>
      </c>
      <c r="AB40" s="404">
        <f t="shared" ref="AB40:AB41" si="13">SUM(Z40:AA40)</f>
        <v>0</v>
      </c>
    </row>
    <row r="41" spans="1:28" s="42" customFormat="1" ht="21.75" customHeight="1" thickBot="1">
      <c r="A41" s="313"/>
      <c r="B41" s="290"/>
      <c r="C41" s="291"/>
      <c r="D41" s="1133"/>
      <c r="E41" s="1134"/>
      <c r="F41" s="298" t="s">
        <v>110</v>
      </c>
      <c r="G41" s="393"/>
      <c r="H41" s="440"/>
      <c r="I41" s="393"/>
      <c r="J41" s="393"/>
      <c r="K41" s="393"/>
      <c r="L41" s="393"/>
      <c r="M41" s="393"/>
      <c r="N41" s="393"/>
      <c r="O41" s="470"/>
      <c r="P41" s="470"/>
      <c r="Q41" s="470"/>
      <c r="R41" s="470"/>
      <c r="S41" s="394"/>
      <c r="T41" s="394"/>
      <c r="U41" s="394"/>
      <c r="V41" s="394"/>
      <c r="W41" s="394"/>
      <c r="X41" s="376">
        <f t="shared" si="1"/>
        <v>0</v>
      </c>
      <c r="Y41" s="414"/>
      <c r="Z41" s="378">
        <f>Y41*X41</f>
        <v>0</v>
      </c>
      <c r="AA41" s="415">
        <f>Z41*'5. BENEFITS CALC'!$G$28</f>
        <v>0</v>
      </c>
      <c r="AB41" s="378">
        <f t="shared" si="13"/>
        <v>0</v>
      </c>
    </row>
    <row r="42" spans="1:28" s="42" customFormat="1" ht="21.75" customHeight="1" thickTop="1">
      <c r="A42" s="314" t="s">
        <v>50</v>
      </c>
      <c r="B42" s="125"/>
      <c r="C42" s="126"/>
      <c r="D42" s="214"/>
      <c r="E42" s="213"/>
      <c r="F42" s="301" t="s">
        <v>107</v>
      </c>
      <c r="G42" s="441"/>
      <c r="H42" s="441"/>
      <c r="I42" s="441"/>
      <c r="J42" s="441"/>
      <c r="K42" s="441"/>
      <c r="L42" s="441"/>
      <c r="M42" s="441"/>
      <c r="N42" s="441"/>
      <c r="O42" s="475"/>
      <c r="P42" s="475"/>
      <c r="Q42" s="475"/>
      <c r="R42" s="475"/>
      <c r="S42" s="442"/>
      <c r="T42" s="442"/>
      <c r="U42" s="442"/>
      <c r="V42" s="442"/>
      <c r="W42" s="442"/>
      <c r="X42" s="434"/>
      <c r="Y42" s="425"/>
      <c r="Z42" s="435"/>
      <c r="AA42" s="436"/>
      <c r="AB42" s="435"/>
    </row>
    <row r="43" spans="1:28" s="42" customFormat="1" ht="21.75" customHeight="1">
      <c r="A43" s="310" t="s">
        <v>108</v>
      </c>
      <c r="B43" s="279"/>
      <c r="C43" s="280"/>
      <c r="D43" s="1129"/>
      <c r="E43" s="1130"/>
      <c r="F43" s="299" t="s">
        <v>128</v>
      </c>
      <c r="G43" s="428"/>
      <c r="H43" s="429"/>
      <c r="I43" s="428"/>
      <c r="J43" s="428"/>
      <c r="K43" s="428"/>
      <c r="L43" s="428"/>
      <c r="M43" s="428"/>
      <c r="N43" s="428"/>
      <c r="O43" s="471"/>
      <c r="P43" s="471"/>
      <c r="Q43" s="471"/>
      <c r="R43" s="471"/>
      <c r="S43" s="430"/>
      <c r="T43" s="430"/>
      <c r="U43" s="430"/>
      <c r="V43" s="430"/>
      <c r="W43" s="430"/>
      <c r="X43" s="411">
        <f t="shared" ref="X43" si="14">SUM(G43:W43)</f>
        <v>0</v>
      </c>
      <c r="Y43" s="412">
        <f>(Y42*1.5)</f>
        <v>0</v>
      </c>
      <c r="Z43" s="404">
        <f>(Y43-Y42)*X43</f>
        <v>0</v>
      </c>
      <c r="AA43" s="413">
        <f>Z43*'5. BENEFITS CALC'!$F$28</f>
        <v>0</v>
      </c>
      <c r="AB43" s="404">
        <f t="shared" ref="AB43:AB44" si="15">SUM(Z43:AA43)</f>
        <v>0</v>
      </c>
    </row>
    <row r="44" spans="1:28" s="42" customFormat="1" ht="21.75" customHeight="1" thickBot="1">
      <c r="A44" s="141"/>
      <c r="B44" s="123"/>
      <c r="C44" s="124"/>
      <c r="D44" s="977"/>
      <c r="E44" s="1128"/>
      <c r="F44" s="302" t="s">
        <v>110</v>
      </c>
      <c r="G44" s="399"/>
      <c r="H44" s="431"/>
      <c r="I44" s="399"/>
      <c r="J44" s="399"/>
      <c r="K44" s="399"/>
      <c r="L44" s="399"/>
      <c r="M44" s="399"/>
      <c r="N44" s="399"/>
      <c r="O44" s="472"/>
      <c r="P44" s="472"/>
      <c r="Q44" s="472"/>
      <c r="R44" s="472"/>
      <c r="S44" s="400"/>
      <c r="T44" s="400"/>
      <c r="U44" s="400"/>
      <c r="V44" s="400"/>
      <c r="W44" s="400"/>
      <c r="X44" s="376">
        <f t="shared" si="1"/>
        <v>0</v>
      </c>
      <c r="Y44" s="414"/>
      <c r="Z44" s="378">
        <f>Y44*X44</f>
        <v>0</v>
      </c>
      <c r="AA44" s="415">
        <f>Z44*'5. BENEFITS CALC'!$G$28</f>
        <v>0</v>
      </c>
      <c r="AB44" s="378">
        <f t="shared" si="15"/>
        <v>0</v>
      </c>
    </row>
    <row r="45" spans="1:28" s="42" customFormat="1" ht="21.75" customHeight="1" thickTop="1">
      <c r="A45" s="311" t="s">
        <v>50</v>
      </c>
      <c r="B45" s="281"/>
      <c r="C45" s="282"/>
      <c r="D45" s="283"/>
      <c r="E45" s="212"/>
      <c r="F45" s="296" t="s">
        <v>107</v>
      </c>
      <c r="G45" s="432"/>
      <c r="H45" s="432"/>
      <c r="I45" s="432"/>
      <c r="J45" s="432"/>
      <c r="K45" s="432"/>
      <c r="L45" s="432"/>
      <c r="M45" s="432"/>
      <c r="N45" s="432"/>
      <c r="O45" s="473"/>
      <c r="P45" s="473"/>
      <c r="Q45" s="473"/>
      <c r="R45" s="473"/>
      <c r="S45" s="433"/>
      <c r="T45" s="433"/>
      <c r="U45" s="433"/>
      <c r="V45" s="433"/>
      <c r="W45" s="433"/>
      <c r="X45" s="434"/>
      <c r="Y45" s="425"/>
      <c r="Z45" s="435"/>
      <c r="AA45" s="436"/>
      <c r="AB45" s="435"/>
    </row>
    <row r="46" spans="1:28" s="42" customFormat="1" ht="21.75" customHeight="1">
      <c r="A46" s="312" t="s">
        <v>108</v>
      </c>
      <c r="B46" s="292"/>
      <c r="C46" s="293"/>
      <c r="D46" s="294"/>
      <c r="E46" s="295"/>
      <c r="F46" s="297" t="s">
        <v>109</v>
      </c>
      <c r="G46" s="437"/>
      <c r="H46" s="438"/>
      <c r="I46" s="437"/>
      <c r="J46" s="437"/>
      <c r="K46" s="437"/>
      <c r="L46" s="437"/>
      <c r="M46" s="437"/>
      <c r="N46" s="437"/>
      <c r="O46" s="474"/>
      <c r="P46" s="474"/>
      <c r="Q46" s="474"/>
      <c r="R46" s="474"/>
      <c r="S46" s="439"/>
      <c r="T46" s="439"/>
      <c r="U46" s="439"/>
      <c r="V46" s="439"/>
      <c r="W46" s="439"/>
      <c r="X46" s="411">
        <f t="shared" ref="X46" si="16">SUM(G46:W46)</f>
        <v>0</v>
      </c>
      <c r="Y46" s="412">
        <f>(Y45*1.5)</f>
        <v>0</v>
      </c>
      <c r="Z46" s="404">
        <f>(Y46-Y45)*X46</f>
        <v>0</v>
      </c>
      <c r="AA46" s="413">
        <f>Z46*'5. BENEFITS CALC'!$F$28</f>
        <v>0</v>
      </c>
      <c r="AB46" s="404">
        <f t="shared" ref="AB46:AB47" si="17">SUM(Z46:AA46)</f>
        <v>0</v>
      </c>
    </row>
    <row r="47" spans="1:28" s="42" customFormat="1" ht="21.75" customHeight="1" thickBot="1">
      <c r="A47" s="313"/>
      <c r="B47" s="290"/>
      <c r="C47" s="291"/>
      <c r="D47" s="1133"/>
      <c r="E47" s="1134"/>
      <c r="F47" s="298" t="s">
        <v>110</v>
      </c>
      <c r="G47" s="393"/>
      <c r="H47" s="440"/>
      <c r="I47" s="393"/>
      <c r="J47" s="393"/>
      <c r="K47" s="393"/>
      <c r="L47" s="393"/>
      <c r="M47" s="393"/>
      <c r="N47" s="393"/>
      <c r="O47" s="470"/>
      <c r="P47" s="470"/>
      <c r="Q47" s="470"/>
      <c r="R47" s="470"/>
      <c r="S47" s="394"/>
      <c r="T47" s="394"/>
      <c r="U47" s="394"/>
      <c r="V47" s="394"/>
      <c r="W47" s="394"/>
      <c r="X47" s="376">
        <f t="shared" si="1"/>
        <v>0</v>
      </c>
      <c r="Y47" s="414"/>
      <c r="Z47" s="378">
        <f>Y47*X47</f>
        <v>0</v>
      </c>
      <c r="AA47" s="415">
        <f>Z47*'5. BENEFITS CALC'!$G$28</f>
        <v>0</v>
      </c>
      <c r="AB47" s="378">
        <f t="shared" si="17"/>
        <v>0</v>
      </c>
    </row>
    <row r="48" spans="1:28" s="42" customFormat="1" ht="21.75" customHeight="1" thickTop="1">
      <c r="A48" s="314" t="s">
        <v>50</v>
      </c>
      <c r="B48" s="125"/>
      <c r="C48" s="126"/>
      <c r="D48" s="214"/>
      <c r="E48" s="213"/>
      <c r="F48" s="301" t="s">
        <v>107</v>
      </c>
      <c r="G48" s="441"/>
      <c r="H48" s="441"/>
      <c r="I48" s="441"/>
      <c r="J48" s="441"/>
      <c r="K48" s="441"/>
      <c r="L48" s="441"/>
      <c r="M48" s="441"/>
      <c r="N48" s="441"/>
      <c r="O48" s="475"/>
      <c r="P48" s="475"/>
      <c r="Q48" s="475"/>
      <c r="R48" s="475"/>
      <c r="S48" s="442"/>
      <c r="T48" s="442"/>
      <c r="U48" s="442"/>
      <c r="V48" s="442"/>
      <c r="W48" s="442"/>
      <c r="X48" s="434"/>
      <c r="Y48" s="425"/>
      <c r="Z48" s="435"/>
      <c r="AA48" s="436"/>
      <c r="AB48" s="435"/>
    </row>
    <row r="49" spans="1:36" s="42" customFormat="1" ht="21.75" customHeight="1">
      <c r="A49" s="310" t="s">
        <v>108</v>
      </c>
      <c r="B49" s="279"/>
      <c r="C49" s="280"/>
      <c r="D49" s="1129"/>
      <c r="E49" s="1130"/>
      <c r="F49" s="299" t="s">
        <v>109</v>
      </c>
      <c r="G49" s="428"/>
      <c r="H49" s="429"/>
      <c r="I49" s="428"/>
      <c r="J49" s="428"/>
      <c r="K49" s="428"/>
      <c r="L49" s="428"/>
      <c r="M49" s="428"/>
      <c r="N49" s="428"/>
      <c r="O49" s="471"/>
      <c r="P49" s="471"/>
      <c r="Q49" s="471"/>
      <c r="R49" s="471"/>
      <c r="S49" s="430"/>
      <c r="T49" s="430"/>
      <c r="U49" s="430"/>
      <c r="V49" s="430"/>
      <c r="W49" s="430"/>
      <c r="X49" s="411">
        <f t="shared" ref="X49" si="18">SUM(G49:W49)</f>
        <v>0</v>
      </c>
      <c r="Y49" s="412">
        <f>(Y48*1.5)</f>
        <v>0</v>
      </c>
      <c r="Z49" s="404">
        <f>(Y49-Y48)*X49</f>
        <v>0</v>
      </c>
      <c r="AA49" s="413">
        <f>Z49*'5. BENEFITS CALC'!$F$28</f>
        <v>0</v>
      </c>
      <c r="AB49" s="404">
        <f t="shared" ref="AB49:AB50" si="19">SUM(Z49:AA49)</f>
        <v>0</v>
      </c>
    </row>
    <row r="50" spans="1:36" s="42" customFormat="1" ht="21.75" customHeight="1" thickBot="1">
      <c r="A50" s="141"/>
      <c r="B50" s="123"/>
      <c r="C50" s="124"/>
      <c r="D50" s="977"/>
      <c r="E50" s="1128"/>
      <c r="F50" s="302" t="s">
        <v>110</v>
      </c>
      <c r="G50" s="399"/>
      <c r="H50" s="431"/>
      <c r="I50" s="399"/>
      <c r="J50" s="399"/>
      <c r="K50" s="399"/>
      <c r="L50" s="399"/>
      <c r="M50" s="399"/>
      <c r="N50" s="399"/>
      <c r="O50" s="472"/>
      <c r="P50" s="472"/>
      <c r="Q50" s="472"/>
      <c r="R50" s="472"/>
      <c r="S50" s="400"/>
      <c r="T50" s="400"/>
      <c r="U50" s="400"/>
      <c r="V50" s="400"/>
      <c r="W50" s="400"/>
      <c r="X50" s="376">
        <f t="shared" si="1"/>
        <v>0</v>
      </c>
      <c r="Y50" s="414"/>
      <c r="Z50" s="378">
        <f>Y50*X50</f>
        <v>0</v>
      </c>
      <c r="AA50" s="415">
        <f>Z50*'5. BENEFITS CALC'!$G$28</f>
        <v>0</v>
      </c>
      <c r="AB50" s="378">
        <f t="shared" si="19"/>
        <v>0</v>
      </c>
    </row>
    <row r="51" spans="1:36" s="42" customFormat="1" ht="21.75" customHeight="1" thickTop="1">
      <c r="A51" s="311" t="s">
        <v>50</v>
      </c>
      <c r="B51" s="281"/>
      <c r="C51" s="282"/>
      <c r="D51" s="283"/>
      <c r="E51" s="212"/>
      <c r="F51" s="296" t="s">
        <v>107</v>
      </c>
      <c r="G51" s="432"/>
      <c r="H51" s="432"/>
      <c r="I51" s="432"/>
      <c r="J51" s="432"/>
      <c r="K51" s="432"/>
      <c r="L51" s="432"/>
      <c r="M51" s="432"/>
      <c r="N51" s="432"/>
      <c r="O51" s="473"/>
      <c r="P51" s="473"/>
      <c r="Q51" s="473"/>
      <c r="R51" s="473"/>
      <c r="S51" s="433"/>
      <c r="T51" s="433"/>
      <c r="U51" s="433"/>
      <c r="V51" s="433"/>
      <c r="W51" s="433"/>
      <c r="X51" s="434"/>
      <c r="Y51" s="425"/>
      <c r="Z51" s="435"/>
      <c r="AA51" s="436"/>
      <c r="AB51" s="435"/>
    </row>
    <row r="52" spans="1:36" s="42" customFormat="1" ht="21.75" customHeight="1">
      <c r="A52" s="312" t="s">
        <v>108</v>
      </c>
      <c r="B52" s="292"/>
      <c r="C52" s="293"/>
      <c r="D52" s="294"/>
      <c r="E52" s="295"/>
      <c r="F52" s="297" t="s">
        <v>109</v>
      </c>
      <c r="G52" s="437"/>
      <c r="H52" s="438"/>
      <c r="I52" s="437"/>
      <c r="J52" s="437"/>
      <c r="K52" s="437"/>
      <c r="L52" s="437"/>
      <c r="M52" s="437"/>
      <c r="N52" s="437"/>
      <c r="O52" s="474"/>
      <c r="P52" s="474"/>
      <c r="Q52" s="474"/>
      <c r="R52" s="474"/>
      <c r="S52" s="439"/>
      <c r="T52" s="439"/>
      <c r="U52" s="439"/>
      <c r="V52" s="439"/>
      <c r="W52" s="439"/>
      <c r="X52" s="411">
        <f t="shared" ref="X52" si="20">SUM(G52:W52)</f>
        <v>0</v>
      </c>
      <c r="Y52" s="412">
        <f>(Y51*1.5)</f>
        <v>0</v>
      </c>
      <c r="Z52" s="404">
        <f>(Y52-Y51)*X52</f>
        <v>0</v>
      </c>
      <c r="AA52" s="413">
        <f>Z52*'5. BENEFITS CALC'!$F$28</f>
        <v>0</v>
      </c>
      <c r="AB52" s="404">
        <f t="shared" ref="AB52:AB53" si="21">SUM(Z52:AA52)</f>
        <v>0</v>
      </c>
    </row>
    <row r="53" spans="1:36" s="42" customFormat="1" ht="21.75" customHeight="1" thickBot="1">
      <c r="A53" s="313"/>
      <c r="B53" s="290"/>
      <c r="C53" s="291"/>
      <c r="D53" s="1133"/>
      <c r="E53" s="1134"/>
      <c r="F53" s="298" t="s">
        <v>110</v>
      </c>
      <c r="G53" s="393"/>
      <c r="H53" s="440"/>
      <c r="I53" s="393"/>
      <c r="J53" s="393"/>
      <c r="K53" s="393"/>
      <c r="L53" s="393"/>
      <c r="M53" s="393"/>
      <c r="N53" s="393"/>
      <c r="O53" s="470"/>
      <c r="P53" s="470"/>
      <c r="Q53" s="470"/>
      <c r="R53" s="470"/>
      <c r="S53" s="394"/>
      <c r="T53" s="394"/>
      <c r="U53" s="394"/>
      <c r="V53" s="394"/>
      <c r="W53" s="394"/>
      <c r="X53" s="376">
        <f t="shared" si="1"/>
        <v>0</v>
      </c>
      <c r="Y53" s="414"/>
      <c r="Z53" s="378">
        <f>Y53*X53</f>
        <v>0</v>
      </c>
      <c r="AA53" s="415">
        <f>Z53*'5. BENEFITS CALC'!$G$28</f>
        <v>0</v>
      </c>
      <c r="AB53" s="378">
        <f t="shared" si="21"/>
        <v>0</v>
      </c>
    </row>
    <row r="54" spans="1:36" s="42" customFormat="1" ht="21.75" customHeight="1" thickTop="1">
      <c r="A54" s="314" t="s">
        <v>50</v>
      </c>
      <c r="B54" s="125"/>
      <c r="C54" s="126"/>
      <c r="D54" s="214"/>
      <c r="E54" s="213"/>
      <c r="F54" s="301" t="s">
        <v>107</v>
      </c>
      <c r="G54" s="441"/>
      <c r="H54" s="441"/>
      <c r="I54" s="441"/>
      <c r="J54" s="441"/>
      <c r="K54" s="441"/>
      <c r="L54" s="441"/>
      <c r="M54" s="441"/>
      <c r="N54" s="441"/>
      <c r="O54" s="475"/>
      <c r="P54" s="475"/>
      <c r="Q54" s="475"/>
      <c r="R54" s="475"/>
      <c r="S54" s="442"/>
      <c r="T54" s="442"/>
      <c r="U54" s="442"/>
      <c r="V54" s="442"/>
      <c r="W54" s="442"/>
      <c r="X54" s="434"/>
      <c r="Y54" s="425"/>
      <c r="Z54" s="435"/>
      <c r="AA54" s="436"/>
      <c r="AB54" s="435"/>
    </row>
    <row r="55" spans="1:36" s="42" customFormat="1" ht="21.75" customHeight="1">
      <c r="A55" s="310" t="s">
        <v>108</v>
      </c>
      <c r="B55" s="279"/>
      <c r="C55" s="280"/>
      <c r="D55" s="1129"/>
      <c r="E55" s="1130"/>
      <c r="F55" s="299" t="s">
        <v>109</v>
      </c>
      <c r="G55" s="428"/>
      <c r="H55" s="428"/>
      <c r="I55" s="428"/>
      <c r="J55" s="428"/>
      <c r="K55" s="428"/>
      <c r="L55" s="428"/>
      <c r="M55" s="428"/>
      <c r="N55" s="428"/>
      <c r="O55" s="471"/>
      <c r="P55" s="471"/>
      <c r="Q55" s="471"/>
      <c r="R55" s="471"/>
      <c r="S55" s="430"/>
      <c r="T55" s="430"/>
      <c r="U55" s="430"/>
      <c r="V55" s="430"/>
      <c r="W55" s="430"/>
      <c r="X55" s="411">
        <f t="shared" si="1"/>
        <v>0</v>
      </c>
      <c r="Y55" s="412">
        <f>(Y54*1.5)</f>
        <v>0</v>
      </c>
      <c r="Z55" s="404">
        <f>(Y55-Y54)*X55</f>
        <v>0</v>
      </c>
      <c r="AA55" s="413">
        <f>Z55*'5. BENEFITS CALC'!$F$28</f>
        <v>0</v>
      </c>
      <c r="AB55" s="404">
        <f t="shared" si="2"/>
        <v>0</v>
      </c>
    </row>
    <row r="56" spans="1:36" s="42" customFormat="1" ht="21.75" customHeight="1" thickBot="1">
      <c r="A56" s="141"/>
      <c r="B56" s="123"/>
      <c r="C56" s="124"/>
      <c r="D56" s="977"/>
      <c r="E56" s="1128"/>
      <c r="F56" s="302" t="s">
        <v>110</v>
      </c>
      <c r="G56" s="399"/>
      <c r="H56" s="399"/>
      <c r="I56" s="399"/>
      <c r="J56" s="399"/>
      <c r="K56" s="399"/>
      <c r="L56" s="399"/>
      <c r="M56" s="399"/>
      <c r="N56" s="399"/>
      <c r="O56" s="472"/>
      <c r="P56" s="472"/>
      <c r="Q56" s="472"/>
      <c r="R56" s="472"/>
      <c r="S56" s="400"/>
      <c r="T56" s="400"/>
      <c r="U56" s="400"/>
      <c r="V56" s="400"/>
      <c r="W56" s="400"/>
      <c r="X56" s="376">
        <f t="shared" si="1"/>
        <v>0</v>
      </c>
      <c r="Y56" s="414"/>
      <c r="Z56" s="378">
        <f>Y56*X56</f>
        <v>0</v>
      </c>
      <c r="AA56" s="415">
        <f>Z56*'5. BENEFITS CALC'!$G$28</f>
        <v>0</v>
      </c>
      <c r="AB56" s="378">
        <f t="shared" si="2"/>
        <v>0</v>
      </c>
    </row>
    <row r="57" spans="1:36" ht="17.149999999999999" customHeight="1" thickTop="1">
      <c r="A57" s="1077" t="s">
        <v>111</v>
      </c>
      <c r="B57" s="1078"/>
      <c r="C57" s="1078"/>
      <c r="D57" s="1078"/>
      <c r="E57" s="1078"/>
      <c r="F57" s="1078"/>
      <c r="G57" s="1078"/>
      <c r="H57" s="1078"/>
      <c r="I57" s="1078"/>
      <c r="J57" s="1078"/>
      <c r="K57" s="1078"/>
      <c r="L57" s="1078"/>
      <c r="M57" s="1079"/>
      <c r="N57" s="1085" t="s">
        <v>132</v>
      </c>
      <c r="O57" s="1086"/>
      <c r="P57" s="1086"/>
      <c r="Q57" s="1086"/>
      <c r="R57" s="1087"/>
      <c r="S57" s="1087"/>
      <c r="T57" s="1087"/>
      <c r="U57" s="1087"/>
      <c r="V57" s="1087"/>
      <c r="W57" s="1088"/>
      <c r="X57" s="401">
        <f>SUM(X13,X14,X16,X17,X19,X20,X22,X23,X25,X26,X28,X29,X31,X32,X34,X35,X37,X38,X40,X41,X43,X44,X46,X47,X49,X50,X52,X53,X55,X56)</f>
        <v>0</v>
      </c>
      <c r="Y57" s="318" t="s">
        <v>133</v>
      </c>
      <c r="Z57" s="319"/>
      <c r="AA57" s="320"/>
      <c r="AB57" s="403">
        <f>SUM(Z13,Z14,Z16,Z17,Z19,Z20,Z22,Z23,Z25,Z26,Z28,Z29,Z31,Z32,Z34,Z35,Z37,Z38,Z40,Z41,Z43,Z44,Z46,Z47,Z49,Z50,Z52,Z53,Z55,Z56)</f>
        <v>0</v>
      </c>
      <c r="AC57" s="48"/>
      <c r="AD57" s="42"/>
      <c r="AE57" s="42"/>
      <c r="AF57" s="42"/>
      <c r="AG57" s="42"/>
      <c r="AH57" s="42"/>
      <c r="AI57" s="42"/>
      <c r="AJ57" s="42"/>
    </row>
    <row r="58" spans="1:36" ht="17.149999999999999" customHeight="1">
      <c r="A58" s="997"/>
      <c r="B58" s="998"/>
      <c r="C58" s="998"/>
      <c r="D58" s="998"/>
      <c r="E58" s="998"/>
      <c r="F58" s="998"/>
      <c r="G58" s="998"/>
      <c r="H58" s="998"/>
      <c r="I58" s="998"/>
      <c r="J58" s="998"/>
      <c r="K58" s="998"/>
      <c r="L58" s="998"/>
      <c r="M58" s="999"/>
      <c r="N58" s="1082"/>
      <c r="O58" s="1082"/>
      <c r="P58" s="1082"/>
      <c r="Q58" s="1082"/>
      <c r="R58" s="1083"/>
      <c r="S58" s="1083"/>
      <c r="T58" s="1083"/>
      <c r="U58" s="1083"/>
      <c r="V58" s="1083"/>
      <c r="W58" s="1084"/>
      <c r="X58" s="402"/>
      <c r="Y58" s="321" t="s">
        <v>134</v>
      </c>
      <c r="Z58" s="322"/>
      <c r="AA58" s="323"/>
      <c r="AB58" s="403">
        <f>SUM(AA13,AA14,AA16,AA17,AA19,AA20,AA22,AA23,AA25,AA26,AA28,AA29,AA31,AA32,AA34,AA35,AA37,AA38,AA40,AA41,AA43,AA44,AA46,AA47,AA49,AA50,AA52,AA53,AA55,AA56)</f>
        <v>0</v>
      </c>
      <c r="AD58" s="48"/>
      <c r="AE58" s="48"/>
      <c r="AF58" s="48"/>
      <c r="AG58" s="48"/>
      <c r="AH58" s="48"/>
      <c r="AI58" s="48"/>
    </row>
    <row r="59" spans="1:36" ht="17.149999999999999" customHeight="1">
      <c r="A59" s="1000"/>
      <c r="B59" s="1001"/>
      <c r="C59" s="1001"/>
      <c r="D59" s="1001"/>
      <c r="E59" s="1001"/>
      <c r="F59" s="1001"/>
      <c r="G59" s="1001"/>
      <c r="H59" s="1001"/>
      <c r="I59" s="1001"/>
      <c r="J59" s="1001"/>
      <c r="K59" s="1001"/>
      <c r="L59" s="1001"/>
      <c r="M59" s="1002"/>
      <c r="N59" s="1074" t="s">
        <v>138</v>
      </c>
      <c r="O59" s="1074"/>
      <c r="P59" s="1074"/>
      <c r="Q59" s="1074"/>
      <c r="R59" s="1075"/>
      <c r="S59" s="1075"/>
      <c r="T59" s="1075"/>
      <c r="U59" s="1075"/>
      <c r="V59" s="1075"/>
      <c r="W59" s="1076"/>
      <c r="X59" s="402">
        <f>SUM(X57:X58)</f>
        <v>0</v>
      </c>
      <c r="Y59" s="324" t="s">
        <v>139</v>
      </c>
      <c r="Z59" s="325"/>
      <c r="AA59" s="326"/>
      <c r="AB59" s="405">
        <f>SUM(AB57+AB58)</f>
        <v>0</v>
      </c>
      <c r="AD59" s="42"/>
      <c r="AE59" s="42"/>
    </row>
    <row r="60" spans="1:36" ht="17.149999999999999" customHeight="1">
      <c r="A60" s="1000"/>
      <c r="B60" s="1001"/>
      <c r="C60" s="1001"/>
      <c r="D60" s="1001"/>
      <c r="E60" s="1001"/>
      <c r="F60" s="1001"/>
      <c r="G60" s="1001"/>
      <c r="H60" s="1001"/>
      <c r="I60" s="1001"/>
      <c r="J60" s="1001"/>
      <c r="K60" s="1001"/>
      <c r="L60" s="1001"/>
      <c r="M60" s="1002"/>
      <c r="N60" s="1136"/>
      <c r="O60" s="1137"/>
      <c r="P60" s="1137"/>
      <c r="Q60" s="1137"/>
      <c r="R60" s="1138"/>
      <c r="S60" s="1138"/>
      <c r="T60" s="1138"/>
      <c r="U60" s="1138"/>
      <c r="V60" s="1138"/>
      <c r="W60" s="1138"/>
      <c r="X60" s="1138"/>
      <c r="Y60" s="1138"/>
      <c r="Z60" s="1138"/>
      <c r="AA60" s="1138"/>
      <c r="AB60" s="1139"/>
    </row>
    <row r="61" spans="1:36" ht="17.149999999999999" customHeight="1">
      <c r="A61" s="1000"/>
      <c r="B61" s="1001"/>
      <c r="C61" s="1001"/>
      <c r="D61" s="1001"/>
      <c r="E61" s="1001"/>
      <c r="F61" s="1001"/>
      <c r="G61" s="1001"/>
      <c r="H61" s="1001"/>
      <c r="I61" s="1001"/>
      <c r="J61" s="1001"/>
      <c r="K61" s="1001"/>
      <c r="L61" s="1001"/>
      <c r="M61" s="1002"/>
      <c r="N61" s="1140"/>
      <c r="O61" s="1141"/>
      <c r="P61" s="1141"/>
      <c r="Q61" s="1141"/>
      <c r="R61" s="1141"/>
      <c r="S61" s="1141"/>
      <c r="T61" s="1141"/>
      <c r="U61" s="1141"/>
      <c r="V61" s="1141"/>
      <c r="W61" s="1141"/>
      <c r="X61" s="1141"/>
      <c r="Y61" s="1141"/>
      <c r="Z61" s="1141"/>
      <c r="AA61" s="1141"/>
      <c r="AB61" s="1142"/>
    </row>
    <row r="62" spans="1:36" ht="17.149999999999999" customHeight="1">
      <c r="A62" s="1003"/>
      <c r="B62" s="1004"/>
      <c r="C62" s="1004"/>
      <c r="D62" s="1004"/>
      <c r="E62" s="1004"/>
      <c r="F62" s="1004"/>
      <c r="G62" s="1004"/>
      <c r="H62" s="1004"/>
      <c r="I62" s="1004"/>
      <c r="J62" s="1004"/>
      <c r="K62" s="1004"/>
      <c r="L62" s="1004"/>
      <c r="M62" s="1005"/>
      <c r="N62" s="1143"/>
      <c r="O62" s="1144"/>
      <c r="P62" s="1144"/>
      <c r="Q62" s="1144"/>
      <c r="R62" s="1144"/>
      <c r="S62" s="1144"/>
      <c r="T62" s="1144"/>
      <c r="U62" s="1144"/>
      <c r="V62" s="1144"/>
      <c r="W62" s="1144"/>
      <c r="X62" s="1144"/>
      <c r="Y62" s="1144"/>
      <c r="Z62" s="1144"/>
      <c r="AA62" s="1144"/>
      <c r="AB62" s="1145"/>
    </row>
    <row r="63" spans="1:36" s="63" customFormat="1" ht="17.149999999999999" customHeight="1">
      <c r="A63" s="1146" t="s">
        <v>140</v>
      </c>
      <c r="B63" s="1147"/>
      <c r="C63" s="1147"/>
      <c r="D63" s="1147"/>
      <c r="E63" s="1147"/>
      <c r="F63" s="1147"/>
      <c r="G63" s="1147"/>
      <c r="H63" s="1147"/>
      <c r="I63" s="1147"/>
      <c r="J63" s="1147"/>
      <c r="K63" s="1147"/>
      <c r="L63" s="1147"/>
      <c r="M63" s="1147"/>
      <c r="N63" s="1147"/>
      <c r="O63" s="1147"/>
      <c r="P63" s="1147"/>
      <c r="Q63" s="1147"/>
      <c r="R63" s="1147"/>
      <c r="S63" s="1147"/>
      <c r="T63" s="1147"/>
      <c r="U63" s="1147"/>
      <c r="V63" s="1147"/>
      <c r="W63" s="1147"/>
      <c r="X63" s="1147"/>
      <c r="Y63" s="1147"/>
      <c r="Z63" s="1147"/>
      <c r="AA63" s="1147"/>
      <c r="AB63" s="1148"/>
    </row>
    <row r="64" spans="1:36" s="63" customFormat="1" ht="17.5" customHeight="1">
      <c r="A64" s="1149"/>
      <c r="B64" s="1150"/>
      <c r="C64" s="1150"/>
      <c r="D64" s="1150"/>
      <c r="E64" s="1150"/>
      <c r="F64" s="1150"/>
      <c r="G64" s="1150"/>
      <c r="H64" s="1150"/>
      <c r="I64" s="1150"/>
      <c r="J64" s="1150"/>
      <c r="K64" s="1150"/>
      <c r="L64" s="1150"/>
      <c r="M64" s="1150"/>
      <c r="N64" s="1150"/>
      <c r="O64" s="1150"/>
      <c r="P64" s="1150"/>
      <c r="Q64" s="1150"/>
      <c r="R64" s="1150"/>
      <c r="S64" s="1150"/>
      <c r="T64" s="1150"/>
      <c r="U64" s="1150"/>
      <c r="V64" s="1150"/>
      <c r="W64" s="1150"/>
      <c r="X64" s="1150"/>
      <c r="Y64" s="1150"/>
      <c r="Z64" s="1150"/>
      <c r="AA64" s="1150"/>
      <c r="AB64" s="1151"/>
    </row>
    <row r="65" spans="1:36" s="63" customFormat="1" ht="17.5" customHeight="1">
      <c r="A65" s="1149"/>
      <c r="B65" s="1150"/>
      <c r="C65" s="1150"/>
      <c r="D65" s="1150"/>
      <c r="E65" s="1150"/>
      <c r="F65" s="1150"/>
      <c r="G65" s="1150"/>
      <c r="H65" s="1150"/>
      <c r="I65" s="1150"/>
      <c r="J65" s="1150"/>
      <c r="K65" s="1150"/>
      <c r="L65" s="1150"/>
      <c r="M65" s="1150"/>
      <c r="N65" s="1150"/>
      <c r="O65" s="1150"/>
      <c r="P65" s="1150"/>
      <c r="Q65" s="1150"/>
      <c r="R65" s="1150"/>
      <c r="S65" s="1150"/>
      <c r="T65" s="1150"/>
      <c r="U65" s="1150"/>
      <c r="V65" s="1150"/>
      <c r="W65" s="1150"/>
      <c r="X65" s="1150"/>
      <c r="Y65" s="1150"/>
      <c r="Z65" s="1150"/>
      <c r="AA65" s="1150"/>
      <c r="AB65" s="1151"/>
    </row>
    <row r="66" spans="1:36" s="63" customFormat="1" ht="17.5" customHeight="1">
      <c r="A66" s="1152"/>
      <c r="B66" s="1153"/>
      <c r="C66" s="1153"/>
      <c r="D66" s="1153"/>
      <c r="E66" s="1153"/>
      <c r="F66" s="1153"/>
      <c r="G66" s="1153"/>
      <c r="H66" s="1153"/>
      <c r="I66" s="1153"/>
      <c r="J66" s="1153"/>
      <c r="K66" s="1153"/>
      <c r="L66" s="1153"/>
      <c r="M66" s="1153"/>
      <c r="N66" s="1153"/>
      <c r="O66" s="1153"/>
      <c r="P66" s="1153"/>
      <c r="Q66" s="1153"/>
      <c r="R66" s="1153"/>
      <c r="S66" s="1153"/>
      <c r="T66" s="1153"/>
      <c r="U66" s="1153"/>
      <c r="V66" s="1153"/>
      <c r="W66" s="1153"/>
      <c r="X66" s="1153"/>
      <c r="Y66" s="1153"/>
      <c r="Z66" s="1153"/>
      <c r="AA66" s="1153"/>
      <c r="AB66" s="1154"/>
    </row>
    <row r="67" spans="1:36" s="44" customFormat="1" ht="34.75" customHeight="1">
      <c r="A67" s="1155"/>
      <c r="B67" s="1156"/>
      <c r="C67" s="1156"/>
      <c r="D67" s="1156"/>
      <c r="E67" s="1156"/>
      <c r="F67" s="1156"/>
      <c r="G67" s="1156"/>
      <c r="H67" s="1156"/>
      <c r="I67" s="1156"/>
      <c r="J67" s="1156"/>
      <c r="K67" s="1156"/>
      <c r="L67" s="1156"/>
      <c r="M67" s="1156"/>
      <c r="N67" s="1156"/>
      <c r="O67" s="1156"/>
      <c r="P67" s="1156"/>
      <c r="Q67" s="1156"/>
      <c r="R67" s="1156"/>
      <c r="S67" s="1157">
        <f>'1. BASIC INFO &amp; START PAGE'!$R$16</f>
        <v>0</v>
      </c>
      <c r="T67" s="1157"/>
      <c r="U67" s="1157"/>
      <c r="V67" s="1157"/>
      <c r="W67" s="1157"/>
      <c r="X67" s="1157"/>
      <c r="Y67" s="1157"/>
      <c r="Z67" s="1157"/>
      <c r="AA67" s="1158">
        <f>'1. BASIC INFO &amp; START PAGE'!$AB$16</f>
        <v>46184</v>
      </c>
      <c r="AB67" s="1159"/>
      <c r="AD67" s="39"/>
      <c r="AE67" s="39"/>
      <c r="AF67" s="39"/>
      <c r="AG67" s="39"/>
      <c r="AH67" s="39"/>
      <c r="AI67" s="39"/>
      <c r="AJ67" s="39"/>
    </row>
    <row r="68" spans="1:36" ht="17.5" customHeight="1">
      <c r="A68" s="1160" t="s">
        <v>141</v>
      </c>
      <c r="B68" s="1161"/>
      <c r="C68" s="1161"/>
      <c r="D68" s="1161"/>
      <c r="E68" s="1161"/>
      <c r="F68" s="1161"/>
      <c r="G68" s="1161"/>
      <c r="H68" s="1161"/>
      <c r="I68" s="1161"/>
      <c r="J68" s="1161"/>
      <c r="K68" s="1161"/>
      <c r="L68" s="1161"/>
      <c r="M68" s="1161"/>
      <c r="N68" s="1161"/>
      <c r="O68" s="1161"/>
      <c r="P68" s="1161"/>
      <c r="Q68" s="1161"/>
      <c r="R68" s="1161"/>
      <c r="S68" s="1161" t="s">
        <v>142</v>
      </c>
      <c r="T68" s="1161"/>
      <c r="U68" s="1161"/>
      <c r="V68" s="1161"/>
      <c r="W68" s="1161"/>
      <c r="X68" s="1161"/>
      <c r="Y68" s="1161"/>
      <c r="Z68" s="1161"/>
      <c r="AA68" s="1161" t="s">
        <v>20</v>
      </c>
      <c r="AB68" s="1162"/>
      <c r="AD68" s="44"/>
      <c r="AE68" s="44"/>
      <c r="AF68" s="44"/>
      <c r="AG68" s="44"/>
      <c r="AH68" s="44"/>
      <c r="AI68" s="44"/>
      <c r="AJ68" s="44"/>
    </row>
    <row r="69" spans="1:36" ht="17.5" customHeight="1"/>
  </sheetData>
  <sheetProtection algorithmName="SHA-512" hashValue="Gc8lSMuDNWHefrWB0VVxvPqcc+Twd7hPWr6ixXhyyxIHTq3ARvH7CoVzD0IfvkH/+aNASMIcPF69eqVCx4wgeg==" saltValue="HA7eAj5JIepkBx0ujrsf4A==" spinCount="100000" sheet="1" selectLockedCells="1"/>
  <mergeCells count="66">
    <mergeCell ref="A63:AB66"/>
    <mergeCell ref="A67:R67"/>
    <mergeCell ref="S67:Z67"/>
    <mergeCell ref="AA67:AB67"/>
    <mergeCell ref="A68:R68"/>
    <mergeCell ref="S68:Z68"/>
    <mergeCell ref="AA68:AB68"/>
    <mergeCell ref="D55:E55"/>
    <mergeCell ref="D56:E56"/>
    <mergeCell ref="A57:M57"/>
    <mergeCell ref="N57:W57"/>
    <mergeCell ref="A58:M62"/>
    <mergeCell ref="N58:W58"/>
    <mergeCell ref="N59:W59"/>
    <mergeCell ref="N60:AB62"/>
    <mergeCell ref="D53:E53"/>
    <mergeCell ref="D34:E34"/>
    <mergeCell ref="D35:E35"/>
    <mergeCell ref="D37:E37"/>
    <mergeCell ref="D38:E38"/>
    <mergeCell ref="D40:E40"/>
    <mergeCell ref="D41:E41"/>
    <mergeCell ref="D43:E43"/>
    <mergeCell ref="D44:E44"/>
    <mergeCell ref="D47:E47"/>
    <mergeCell ref="D49:E49"/>
    <mergeCell ref="D50:E50"/>
    <mergeCell ref="D32:E32"/>
    <mergeCell ref="D13:E13"/>
    <mergeCell ref="D14:E14"/>
    <mergeCell ref="D16:E16"/>
    <mergeCell ref="D17:E17"/>
    <mergeCell ref="D19:E19"/>
    <mergeCell ref="D20:E20"/>
    <mergeCell ref="D22:E22"/>
    <mergeCell ref="D25:E25"/>
    <mergeCell ref="D28:E28"/>
    <mergeCell ref="D29:E29"/>
    <mergeCell ref="D31:E31"/>
    <mergeCell ref="Z7:AA7"/>
    <mergeCell ref="A8:D8"/>
    <mergeCell ref="E8:E11"/>
    <mergeCell ref="X8:AB8"/>
    <mergeCell ref="A9:D11"/>
    <mergeCell ref="F9:W9"/>
    <mergeCell ref="X10:X11"/>
    <mergeCell ref="Y10:Y11"/>
    <mergeCell ref="Z10:Z11"/>
    <mergeCell ref="AA10:AA11"/>
    <mergeCell ref="AB10:AB11"/>
    <mergeCell ref="A1:AB1"/>
    <mergeCell ref="AD1:AJ15"/>
    <mergeCell ref="A2:J2"/>
    <mergeCell ref="K2:M2"/>
    <mergeCell ref="W2:AB2"/>
    <mergeCell ref="A3:J3"/>
    <mergeCell ref="K3:M3"/>
    <mergeCell ref="W3:AB3"/>
    <mergeCell ref="A4:J4"/>
    <mergeCell ref="W4:AB4"/>
    <mergeCell ref="A5:J5"/>
    <mergeCell ref="W5:AB5"/>
    <mergeCell ref="A6:J6"/>
    <mergeCell ref="W6:AB6"/>
    <mergeCell ref="A7:V7"/>
    <mergeCell ref="W7:Y7"/>
  </mergeCells>
  <pageMargins left="1.2" right="0" top="0" bottom="0.25" header="0.3" footer="0.3"/>
  <pageSetup scale="39" orientation="landscape" r:id="rId1"/>
  <headerFooter>
    <oddFooter>&amp;L&amp;D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F6115-5C2A-49C7-A8B3-468007B2707A}">
  <sheetPr>
    <tabColor theme="1" tint="0.499984740745262"/>
    <pageSetUpPr fitToPage="1"/>
  </sheetPr>
  <dimension ref="A1:AL93"/>
  <sheetViews>
    <sheetView zoomScale="60" zoomScaleNormal="60" zoomScaleSheetLayoutView="55" zoomScalePageLayoutView="40" workbookViewId="0">
      <selection activeCell="Y86" sqref="Y86"/>
    </sheetView>
  </sheetViews>
  <sheetFormatPr defaultColWidth="9.1796875" defaultRowHeight="13"/>
  <cols>
    <col min="1" max="1" width="17.1796875" style="39" customWidth="1"/>
    <col min="2" max="2" width="4" style="39" hidden="1" customWidth="1"/>
    <col min="3" max="3" width="1.453125" style="39" hidden="1" customWidth="1"/>
    <col min="4" max="4" width="34.7265625" style="39" customWidth="1"/>
    <col min="5" max="5" width="4" style="39" customWidth="1"/>
    <col min="6" max="6" width="19.54296875" style="64" customWidth="1"/>
    <col min="7" max="7" width="10" style="39" customWidth="1"/>
    <col min="8" max="8" width="11.1796875" style="39" customWidth="1"/>
    <col min="9" max="14" width="10" style="39" customWidth="1"/>
    <col min="15" max="18" width="10" style="476" customWidth="1"/>
    <col min="19" max="23" width="10" style="39" customWidth="1"/>
    <col min="24" max="24" width="11.81640625" style="39" customWidth="1"/>
    <col min="25" max="25" width="12.26953125" style="39" customWidth="1"/>
    <col min="26" max="28" width="20.81640625" style="39" customWidth="1"/>
    <col min="29" max="29" width="5" style="39" customWidth="1"/>
    <col min="30" max="16384" width="9.1796875" style="39"/>
  </cols>
  <sheetData>
    <row r="1" spans="1:36" ht="30" customHeight="1">
      <c r="A1" s="1105" t="s">
        <v>122</v>
      </c>
      <c r="B1" s="1106"/>
      <c r="C1" s="1106"/>
      <c r="D1" s="1106"/>
      <c r="E1" s="1106"/>
      <c r="F1" s="1106"/>
      <c r="G1" s="1106"/>
      <c r="H1" s="1106"/>
      <c r="I1" s="1106"/>
      <c r="J1" s="1106"/>
      <c r="K1" s="1106"/>
      <c r="L1" s="1106"/>
      <c r="M1" s="1106"/>
      <c r="N1" s="1106"/>
      <c r="O1" s="1106"/>
      <c r="P1" s="1106"/>
      <c r="Q1" s="1106"/>
      <c r="R1" s="1106"/>
      <c r="S1" s="1106"/>
      <c r="T1" s="1106"/>
      <c r="U1" s="1106"/>
      <c r="V1" s="1106"/>
      <c r="W1" s="1106"/>
      <c r="X1" s="1106"/>
      <c r="Y1" s="1106"/>
      <c r="Z1" s="1106"/>
      <c r="AA1" s="1106"/>
      <c r="AB1" s="1106"/>
      <c r="AD1" s="1089" t="s">
        <v>123</v>
      </c>
      <c r="AE1" s="1090"/>
      <c r="AF1" s="1090"/>
      <c r="AG1" s="1090"/>
      <c r="AH1" s="1090"/>
      <c r="AI1" s="1090"/>
      <c r="AJ1" s="1091"/>
    </row>
    <row r="2" spans="1:36" s="41" customFormat="1" ht="18" customHeight="1">
      <c r="A2" s="1107" t="s">
        <v>124</v>
      </c>
      <c r="B2" s="980"/>
      <c r="C2" s="980"/>
      <c r="D2" s="980"/>
      <c r="E2" s="980"/>
      <c r="F2" s="980"/>
      <c r="G2" s="980"/>
      <c r="H2" s="980"/>
      <c r="I2" s="980"/>
      <c r="J2" s="981"/>
      <c r="K2" s="1098" t="s">
        <v>39</v>
      </c>
      <c r="L2" s="969"/>
      <c r="M2" s="970"/>
      <c r="N2" s="265"/>
      <c r="O2" s="458"/>
      <c r="P2" s="458"/>
      <c r="Q2" s="458"/>
      <c r="R2" s="458"/>
      <c r="S2" s="265"/>
      <c r="T2" s="265"/>
      <c r="U2" s="265"/>
      <c r="V2" s="266"/>
      <c r="W2" s="1098" t="s">
        <v>4</v>
      </c>
      <c r="X2" s="1099"/>
      <c r="Y2" s="1099"/>
      <c r="Z2" s="1099"/>
      <c r="AA2" s="1099"/>
      <c r="AB2" s="1100"/>
      <c r="AD2" s="1092"/>
      <c r="AE2" s="1093"/>
      <c r="AF2" s="1093"/>
      <c r="AG2" s="1093"/>
      <c r="AH2" s="1093"/>
      <c r="AI2" s="1093"/>
      <c r="AJ2" s="1094"/>
    </row>
    <row r="3" spans="1:36" s="42" customFormat="1" ht="20.149999999999999" customHeight="1">
      <c r="A3" s="974" t="str">
        <f>'1. BASIC INFO &amp; START PAGE'!$A$8</f>
        <v xml:space="preserve">TX EMTF: </v>
      </c>
      <c r="B3" s="972"/>
      <c r="C3" s="972"/>
      <c r="D3" s="972"/>
      <c r="E3" s="972"/>
      <c r="F3" s="972"/>
      <c r="G3" s="972"/>
      <c r="H3" s="972"/>
      <c r="I3" s="972"/>
      <c r="J3" s="973"/>
      <c r="K3" s="1108" t="str">
        <f>'1. BASIC INFO &amp; START PAGE'!V12</f>
        <v>TXEMTF: Shelter</v>
      </c>
      <c r="L3" s="1109"/>
      <c r="M3" s="1110"/>
      <c r="N3" s="267"/>
      <c r="O3" s="459"/>
      <c r="P3" s="459"/>
      <c r="Q3" s="459"/>
      <c r="R3" s="459"/>
      <c r="S3" s="262"/>
      <c r="T3" s="267"/>
      <c r="U3" s="262"/>
      <c r="V3" s="268"/>
      <c r="W3" s="936" t="str">
        <f>'1. BASIC INFO &amp; START PAGE'!$V$8</f>
        <v>26-0002 FIFA World Cup 2026</v>
      </c>
      <c r="X3" s="937"/>
      <c r="Y3" s="937"/>
      <c r="Z3" s="937"/>
      <c r="AA3" s="937"/>
      <c r="AB3" s="938"/>
      <c r="AD3" s="1092"/>
      <c r="AE3" s="1093"/>
      <c r="AF3" s="1093"/>
      <c r="AG3" s="1093"/>
      <c r="AH3" s="1093"/>
      <c r="AI3" s="1093"/>
      <c r="AJ3" s="1094"/>
    </row>
    <row r="4" spans="1:36" s="43" customFormat="1" ht="18" customHeight="1">
      <c r="A4" s="1064" t="s">
        <v>90</v>
      </c>
      <c r="B4" s="972"/>
      <c r="C4" s="972"/>
      <c r="D4" s="972"/>
      <c r="E4" s="972"/>
      <c r="F4" s="972"/>
      <c r="G4" s="972"/>
      <c r="H4" s="972"/>
      <c r="I4" s="972"/>
      <c r="J4" s="973"/>
      <c r="K4" s="259"/>
      <c r="L4" s="260"/>
      <c r="M4" s="260"/>
      <c r="N4" s="267"/>
      <c r="O4" s="459"/>
      <c r="P4" s="459"/>
      <c r="Q4" s="459"/>
      <c r="R4" s="459"/>
      <c r="S4" s="262"/>
      <c r="T4" s="267"/>
      <c r="U4" s="262"/>
      <c r="V4" s="268"/>
      <c r="W4" s="1101" t="s">
        <v>7</v>
      </c>
      <c r="X4" s="709"/>
      <c r="Y4" s="709"/>
      <c r="Z4" s="709"/>
      <c r="AA4" s="709"/>
      <c r="AB4" s="710"/>
      <c r="AD4" s="1092"/>
      <c r="AE4" s="1093"/>
      <c r="AF4" s="1093"/>
      <c r="AG4" s="1093"/>
      <c r="AH4" s="1093"/>
      <c r="AI4" s="1093"/>
      <c r="AJ4" s="1094"/>
    </row>
    <row r="5" spans="1:36" s="42" customFormat="1" ht="20.149999999999999" customHeight="1">
      <c r="A5" s="974" t="str">
        <f>'1. BASIC INFO &amp; START PAGE'!$A$10</f>
        <v>TX EMTF Response and coordination for STAR: 00-344245</v>
      </c>
      <c r="B5" s="972"/>
      <c r="C5" s="972"/>
      <c r="D5" s="972"/>
      <c r="E5" s="972"/>
      <c r="F5" s="972"/>
      <c r="G5" s="972"/>
      <c r="H5" s="972"/>
      <c r="I5" s="972"/>
      <c r="J5" s="973"/>
      <c r="K5" s="303"/>
      <c r="L5" s="262"/>
      <c r="M5" s="262"/>
      <c r="N5" s="267"/>
      <c r="O5" s="459"/>
      <c r="P5" s="459"/>
      <c r="Q5" s="459"/>
      <c r="R5" s="459"/>
      <c r="S5" s="262"/>
      <c r="T5" s="267"/>
      <c r="U5" s="262"/>
      <c r="V5" s="268"/>
      <c r="W5" s="942" t="str">
        <f>'1. BASIC INFO &amp; START PAGE'!$V$10</f>
        <v>Category B - Emergency Protective Measures</v>
      </c>
      <c r="X5" s="943"/>
      <c r="Y5" s="943"/>
      <c r="Z5" s="943"/>
      <c r="AA5" s="943"/>
      <c r="AB5" s="944"/>
      <c r="AD5" s="1092"/>
      <c r="AE5" s="1093"/>
      <c r="AF5" s="1093"/>
      <c r="AG5" s="1093"/>
      <c r="AH5" s="1093"/>
      <c r="AI5" s="1093"/>
      <c r="AJ5" s="1094"/>
    </row>
    <row r="6" spans="1:36" s="43" customFormat="1" ht="18" customHeight="1">
      <c r="A6" s="1064" t="s">
        <v>13</v>
      </c>
      <c r="B6" s="975"/>
      <c r="C6" s="975"/>
      <c r="D6" s="975"/>
      <c r="E6" s="975"/>
      <c r="F6" s="975"/>
      <c r="G6" s="975"/>
      <c r="H6" s="975"/>
      <c r="I6" s="975"/>
      <c r="J6" s="976"/>
      <c r="K6" s="269"/>
      <c r="L6" s="270"/>
      <c r="M6" s="270"/>
      <c r="N6" s="269"/>
      <c r="O6" s="460"/>
      <c r="P6" s="460"/>
      <c r="Q6" s="460"/>
      <c r="R6" s="460"/>
      <c r="S6" s="270"/>
      <c r="T6" s="269"/>
      <c r="U6" s="270"/>
      <c r="V6" s="271"/>
      <c r="W6" s="1101" t="s">
        <v>14</v>
      </c>
      <c r="X6" s="709"/>
      <c r="Y6" s="709"/>
      <c r="Z6" s="709"/>
      <c r="AA6" s="709"/>
      <c r="AB6" s="710"/>
      <c r="AD6" s="1092"/>
      <c r="AE6" s="1093"/>
      <c r="AF6" s="1093"/>
      <c r="AG6" s="1093"/>
      <c r="AH6" s="1093"/>
      <c r="AI6" s="1093"/>
      <c r="AJ6" s="1094"/>
    </row>
    <row r="7" spans="1:36" s="42" customFormat="1" ht="20.149999999999999" customHeight="1">
      <c r="A7" s="974" t="str">
        <f>'1. BASIC INFO &amp; START PAGE'!$A$14</f>
        <v>Statewide All-Hazards Response and Coordination.</v>
      </c>
      <c r="B7" s="975"/>
      <c r="C7" s="975"/>
      <c r="D7" s="975"/>
      <c r="E7" s="975"/>
      <c r="F7" s="975"/>
      <c r="G7" s="975"/>
      <c r="H7" s="975"/>
      <c r="I7" s="975"/>
      <c r="J7" s="975"/>
      <c r="K7" s="975"/>
      <c r="L7" s="975"/>
      <c r="M7" s="975"/>
      <c r="N7" s="975"/>
      <c r="O7" s="975"/>
      <c r="P7" s="975"/>
      <c r="Q7" s="975"/>
      <c r="R7" s="975"/>
      <c r="S7" s="975"/>
      <c r="T7" s="975"/>
      <c r="U7" s="975"/>
      <c r="V7" s="976"/>
      <c r="W7" s="945">
        <f>'1. BASIC INFO &amp; START PAGE'!$V$14</f>
        <v>46185</v>
      </c>
      <c r="X7" s="946"/>
      <c r="Y7" s="946"/>
      <c r="Z7" s="947" t="s">
        <v>16</v>
      </c>
      <c r="AA7" s="947"/>
      <c r="AB7" s="156">
        <f>'1. BASIC INFO &amp; START PAGE'!$AC$14</f>
        <v>46218</v>
      </c>
      <c r="AD7" s="1092"/>
      <c r="AE7" s="1093"/>
      <c r="AF7" s="1093"/>
      <c r="AG7" s="1093"/>
      <c r="AH7" s="1093"/>
      <c r="AI7" s="1093"/>
      <c r="AJ7" s="1094"/>
    </row>
    <row r="8" spans="1:36" s="42" customFormat="1" ht="18" customHeight="1">
      <c r="A8" s="1067" t="s">
        <v>125</v>
      </c>
      <c r="B8" s="1068"/>
      <c r="C8" s="1068"/>
      <c r="D8" s="1068"/>
      <c r="E8" s="1068"/>
      <c r="F8" s="350"/>
      <c r="G8" s="65"/>
      <c r="H8" s="65"/>
      <c r="I8" s="65"/>
      <c r="J8" s="65"/>
      <c r="K8" s="65"/>
      <c r="L8" s="65"/>
      <c r="M8" s="65"/>
      <c r="N8" s="65"/>
      <c r="O8" s="461"/>
      <c r="P8" s="461"/>
      <c r="Q8" s="461"/>
      <c r="R8" s="461"/>
      <c r="S8" s="65"/>
      <c r="T8" s="65"/>
      <c r="U8" s="65"/>
      <c r="V8" s="65"/>
      <c r="W8" s="66"/>
      <c r="X8" s="1115" t="s">
        <v>92</v>
      </c>
      <c r="Y8" s="718"/>
      <c r="Z8" s="718"/>
      <c r="AA8" s="718"/>
      <c r="AB8" s="719"/>
      <c r="AD8" s="1092"/>
      <c r="AE8" s="1093"/>
      <c r="AF8" s="1093"/>
      <c r="AG8" s="1093"/>
      <c r="AH8" s="1093"/>
      <c r="AI8" s="1093"/>
      <c r="AJ8" s="1094"/>
    </row>
    <row r="9" spans="1:36" s="42" customFormat="1" ht="20.25" customHeight="1">
      <c r="A9" s="1065" t="s">
        <v>126</v>
      </c>
      <c r="B9" s="1066"/>
      <c r="C9" s="1066"/>
      <c r="D9" s="1066"/>
      <c r="E9" s="1069"/>
      <c r="F9" s="1111" t="s">
        <v>94</v>
      </c>
      <c r="G9" s="1112"/>
      <c r="H9" s="1112"/>
      <c r="I9" s="1112"/>
      <c r="J9" s="1112"/>
      <c r="K9" s="1112"/>
      <c r="L9" s="1112"/>
      <c r="M9" s="1112"/>
      <c r="N9" s="1112"/>
      <c r="O9" s="1112"/>
      <c r="P9" s="1112"/>
      <c r="Q9" s="1112"/>
      <c r="R9" s="1112"/>
      <c r="S9" s="1112"/>
      <c r="T9" s="1112"/>
      <c r="U9" s="1112"/>
      <c r="V9" s="1112"/>
      <c r="W9" s="1113"/>
      <c r="X9" s="163" t="s">
        <v>95</v>
      </c>
      <c r="Y9" s="163" t="s">
        <v>96</v>
      </c>
      <c r="Z9" s="163" t="s">
        <v>97</v>
      </c>
      <c r="AA9" s="163" t="s">
        <v>98</v>
      </c>
      <c r="AB9" s="154" t="s">
        <v>99</v>
      </c>
      <c r="AD9" s="1092"/>
      <c r="AE9" s="1093"/>
      <c r="AF9" s="1093"/>
      <c r="AG9" s="1093"/>
      <c r="AH9" s="1093"/>
      <c r="AI9" s="1093"/>
      <c r="AJ9" s="1094"/>
    </row>
    <row r="10" spans="1:36" s="42" customFormat="1" ht="24" customHeight="1">
      <c r="A10" s="1065"/>
      <c r="B10" s="1066"/>
      <c r="C10" s="1066"/>
      <c r="D10" s="1066"/>
      <c r="E10" s="1069"/>
      <c r="F10" s="98" t="s">
        <v>100</v>
      </c>
      <c r="G10" s="346">
        <f>'3. DEPLOYED LABOR SUMMARY 1 '!G10</f>
        <v>46185</v>
      </c>
      <c r="H10" s="346">
        <f>'3. DEPLOYED LABOR SUMMARY 1 '!H10</f>
        <v>46186</v>
      </c>
      <c r="I10" s="346">
        <f>'3. DEPLOYED LABOR SUMMARY 1 '!I10</f>
        <v>46187</v>
      </c>
      <c r="J10" s="346">
        <f>'3. DEPLOYED LABOR SUMMARY 1 '!J10</f>
        <v>46188</v>
      </c>
      <c r="K10" s="346">
        <f>'3. DEPLOYED LABOR SUMMARY 1 '!K10</f>
        <v>46189</v>
      </c>
      <c r="L10" s="346">
        <f>'3. DEPLOYED LABOR SUMMARY 1 '!L10</f>
        <v>46190</v>
      </c>
      <c r="M10" s="346">
        <f>'3. DEPLOYED LABOR SUMMARY 1 '!M10</f>
        <v>46191</v>
      </c>
      <c r="N10" s="346">
        <f>'3. DEPLOYED LABOR SUMMARY 1 '!Q10</f>
        <v>46195</v>
      </c>
      <c r="O10" s="346">
        <f>'3. DEPLOYED LABOR SUMMARY 1 '!O10</f>
        <v>46193</v>
      </c>
      <c r="P10" s="346">
        <f>'3. DEPLOYED LABOR SUMMARY 1 '!P10</f>
        <v>46194</v>
      </c>
      <c r="Q10" s="346">
        <f>'3. DEPLOYED LABOR SUMMARY 1 '!Q10</f>
        <v>46195</v>
      </c>
      <c r="R10" s="346">
        <f>'3. DEPLOYED LABOR SUMMARY 1 '!R10</f>
        <v>46196</v>
      </c>
      <c r="S10" s="346">
        <f>'3. DEPLOYED LABOR SUMMARY 1 '!S10</f>
        <v>46197</v>
      </c>
      <c r="T10" s="346">
        <f>'3. DEPLOYED LABOR SUMMARY 1 '!T10</f>
        <v>46198</v>
      </c>
      <c r="U10" s="346">
        <f>'3. DEPLOYED LABOR SUMMARY 1 '!U10</f>
        <v>46199</v>
      </c>
      <c r="V10" s="346">
        <f>'3. DEPLOYED LABOR SUMMARY 1 '!V10</f>
        <v>46200</v>
      </c>
      <c r="W10" s="346">
        <f>'3. DEPLOYED LABOR SUMMARY 1 '!W10</f>
        <v>46201</v>
      </c>
      <c r="X10" s="1103" t="s">
        <v>101</v>
      </c>
      <c r="Y10" s="1103" t="s">
        <v>127</v>
      </c>
      <c r="Z10" s="1102" t="s">
        <v>103</v>
      </c>
      <c r="AA10" s="1102" t="s">
        <v>104</v>
      </c>
      <c r="AB10" s="1102" t="s">
        <v>105</v>
      </c>
      <c r="AC10" s="62"/>
      <c r="AD10" s="1092"/>
      <c r="AE10" s="1093"/>
      <c r="AF10" s="1093"/>
      <c r="AG10" s="1093"/>
      <c r="AH10" s="1093"/>
      <c r="AI10" s="1093"/>
      <c r="AJ10" s="1094"/>
    </row>
    <row r="11" spans="1:36" s="42" customFormat="1" ht="36" customHeight="1">
      <c r="A11" s="1065"/>
      <c r="B11" s="1066"/>
      <c r="C11" s="1066"/>
      <c r="D11" s="1066"/>
      <c r="E11" s="1069"/>
      <c r="F11" s="160" t="s">
        <v>20</v>
      </c>
      <c r="G11" s="553">
        <f>'4. BACKFILL LABOR'!W11+1</f>
        <v>46202</v>
      </c>
      <c r="H11" s="514">
        <f>+G11+1</f>
        <v>46203</v>
      </c>
      <c r="I11" s="514">
        <f t="shared" ref="I11:W11" si="0">+H11+1</f>
        <v>46204</v>
      </c>
      <c r="J11" s="514">
        <f t="shared" si="0"/>
        <v>46205</v>
      </c>
      <c r="K11" s="514">
        <f t="shared" si="0"/>
        <v>46206</v>
      </c>
      <c r="L11" s="514">
        <f t="shared" si="0"/>
        <v>46207</v>
      </c>
      <c r="M11" s="514">
        <f t="shared" si="0"/>
        <v>46208</v>
      </c>
      <c r="N11" s="514">
        <f t="shared" si="0"/>
        <v>46209</v>
      </c>
      <c r="O11" s="514">
        <f t="shared" si="0"/>
        <v>46210</v>
      </c>
      <c r="P11" s="514">
        <f t="shared" si="0"/>
        <v>46211</v>
      </c>
      <c r="Q11" s="514">
        <f t="shared" si="0"/>
        <v>46212</v>
      </c>
      <c r="R11" s="514">
        <f t="shared" si="0"/>
        <v>46213</v>
      </c>
      <c r="S11" s="514">
        <f t="shared" si="0"/>
        <v>46214</v>
      </c>
      <c r="T11" s="514">
        <f t="shared" si="0"/>
        <v>46215</v>
      </c>
      <c r="U11" s="514">
        <f t="shared" si="0"/>
        <v>46216</v>
      </c>
      <c r="V11" s="514">
        <f t="shared" si="0"/>
        <v>46217</v>
      </c>
      <c r="W11" s="514">
        <f t="shared" si="0"/>
        <v>46218</v>
      </c>
      <c r="X11" s="1114"/>
      <c r="Y11" s="1114"/>
      <c r="Z11" s="1104"/>
      <c r="AA11" s="1104"/>
      <c r="AB11" s="1103"/>
      <c r="AC11" s="62"/>
      <c r="AD11" s="549"/>
      <c r="AE11" s="550"/>
      <c r="AF11" s="550"/>
      <c r="AG11" s="550"/>
      <c r="AH11" s="550"/>
      <c r="AI11" s="550"/>
      <c r="AJ11" s="551"/>
    </row>
    <row r="12" spans="1:36" s="42" customFormat="1" ht="21.75" customHeight="1">
      <c r="A12" s="662" t="s">
        <v>50</v>
      </c>
      <c r="B12" s="663"/>
      <c r="C12" s="664"/>
      <c r="D12" s="665"/>
      <c r="E12" s="666"/>
      <c r="F12" s="667" t="s">
        <v>107</v>
      </c>
      <c r="G12" s="668"/>
      <c r="H12" s="668"/>
      <c r="I12" s="668"/>
      <c r="J12" s="668"/>
      <c r="K12" s="668"/>
      <c r="L12" s="668"/>
      <c r="M12" s="668"/>
      <c r="N12" s="668"/>
      <c r="O12" s="669"/>
      <c r="P12" s="669"/>
      <c r="Q12" s="669"/>
      <c r="R12" s="669"/>
      <c r="S12" s="670"/>
      <c r="T12" s="670"/>
      <c r="U12" s="670"/>
      <c r="V12" s="670"/>
      <c r="W12" s="670"/>
      <c r="X12" s="644">
        <f>SUM(G12:W12)</f>
        <v>0</v>
      </c>
      <c r="Y12" s="645">
        <v>0</v>
      </c>
      <c r="Z12" s="646">
        <f>X12*Y12</f>
        <v>0</v>
      </c>
      <c r="AA12" s="647"/>
      <c r="AB12" s="648">
        <f t="shared" ref="AB12:AB73" si="1">SUM(Z12:AA12)</f>
        <v>0</v>
      </c>
      <c r="AD12" s="801" t="s">
        <v>38</v>
      </c>
      <c r="AE12" s="802"/>
      <c r="AF12" s="802"/>
      <c r="AG12" s="802"/>
      <c r="AH12" s="802"/>
      <c r="AI12" s="802"/>
      <c r="AJ12" s="803"/>
    </row>
    <row r="13" spans="1:36" s="42" customFormat="1" ht="21.75" customHeight="1">
      <c r="A13" s="671" t="s">
        <v>108</v>
      </c>
      <c r="B13" s="616"/>
      <c r="C13" s="617"/>
      <c r="D13" s="929"/>
      <c r="E13" s="930"/>
      <c r="F13" s="630" t="s">
        <v>128</v>
      </c>
      <c r="G13" s="619"/>
      <c r="H13" s="619"/>
      <c r="I13" s="619"/>
      <c r="J13" s="619"/>
      <c r="K13" s="619"/>
      <c r="L13" s="619"/>
      <c r="M13" s="619"/>
      <c r="N13" s="619"/>
      <c r="O13" s="620"/>
      <c r="P13" s="620"/>
      <c r="Q13" s="620"/>
      <c r="R13" s="620"/>
      <c r="S13" s="621"/>
      <c r="T13" s="621"/>
      <c r="U13" s="621"/>
      <c r="V13" s="621"/>
      <c r="W13" s="621"/>
      <c r="X13" s="571">
        <f t="shared" ref="X13:X86" si="2">SUM(G13:W13)</f>
        <v>0</v>
      </c>
      <c r="Y13" s="574">
        <f>(Y12*1.5)</f>
        <v>0</v>
      </c>
      <c r="Z13" s="572">
        <f>(Y13-Y12)*X13</f>
        <v>0</v>
      </c>
      <c r="AA13" s="618">
        <f>Z13*'5. BENEFITS CALC'!$F$28</f>
        <v>0</v>
      </c>
      <c r="AB13" s="650">
        <f t="shared" si="1"/>
        <v>0</v>
      </c>
      <c r="AD13" s="804"/>
      <c r="AE13" s="805"/>
      <c r="AF13" s="805"/>
      <c r="AG13" s="805"/>
      <c r="AH13" s="805"/>
      <c r="AI13" s="805"/>
      <c r="AJ13" s="806"/>
    </row>
    <row r="14" spans="1:36" s="42" customFormat="1" ht="28.5" customHeight="1">
      <c r="A14" s="671"/>
      <c r="B14" s="616"/>
      <c r="C14" s="617"/>
      <c r="F14" s="630" t="s">
        <v>110</v>
      </c>
      <c r="G14" s="619"/>
      <c r="H14" s="619"/>
      <c r="I14" s="619"/>
      <c r="J14" s="619"/>
      <c r="K14" s="619"/>
      <c r="L14" s="619"/>
      <c r="M14" s="619"/>
      <c r="N14" s="619"/>
      <c r="O14" s="620"/>
      <c r="P14" s="620"/>
      <c r="Q14" s="620"/>
      <c r="R14" s="620"/>
      <c r="S14" s="621"/>
      <c r="T14" s="621"/>
      <c r="U14" s="621"/>
      <c r="V14" s="621"/>
      <c r="W14" s="621"/>
      <c r="X14" s="571">
        <f>SUM(G14:W14)</f>
        <v>0</v>
      </c>
      <c r="Y14" s="622"/>
      <c r="Z14" s="572">
        <f>X14*Y14</f>
        <v>0</v>
      </c>
      <c r="AA14" s="623">
        <f>Z14*'5. BENEFITS CALC'!$F$28</f>
        <v>0</v>
      </c>
      <c r="AB14" s="650">
        <f t="shared" si="1"/>
        <v>0</v>
      </c>
      <c r="AD14" s="807"/>
      <c r="AE14" s="808"/>
      <c r="AF14" s="808"/>
      <c r="AG14" s="808"/>
      <c r="AH14" s="808"/>
      <c r="AI14" s="808"/>
      <c r="AJ14" s="809"/>
    </row>
    <row r="15" spans="1:36" s="42" customFormat="1" ht="22.5" customHeight="1">
      <c r="A15" s="671"/>
      <c r="B15" s="616"/>
      <c r="C15" s="617"/>
      <c r="D15" s="1096"/>
      <c r="E15" s="1097"/>
      <c r="F15" s="630" t="s">
        <v>129</v>
      </c>
      <c r="G15" s="569"/>
      <c r="H15" s="569"/>
      <c r="I15" s="569"/>
      <c r="J15" s="569"/>
      <c r="K15" s="569"/>
      <c r="L15" s="569"/>
      <c r="M15" s="569"/>
      <c r="N15" s="569"/>
      <c r="O15" s="624"/>
      <c r="P15" s="624"/>
      <c r="Q15" s="624"/>
      <c r="R15" s="624"/>
      <c r="S15" s="570"/>
      <c r="T15" s="570"/>
      <c r="U15" s="570"/>
      <c r="V15" s="570"/>
      <c r="W15" s="570"/>
      <c r="X15" s="571">
        <f>SUM(G15:W15)</f>
        <v>0</v>
      </c>
      <c r="Y15" s="574">
        <f>Y12*0.5</f>
        <v>0</v>
      </c>
      <c r="Z15" s="572">
        <f>Y15*X15</f>
        <v>0</v>
      </c>
      <c r="AA15" s="623">
        <f>Z15*'5. BENEFITS CALC'!$F$28</f>
        <v>0</v>
      </c>
      <c r="AB15" s="650">
        <f t="shared" si="1"/>
        <v>0</v>
      </c>
      <c r="AD15" s="615"/>
      <c r="AE15" s="615"/>
      <c r="AF15" s="615"/>
      <c r="AG15" s="615"/>
      <c r="AH15" s="615"/>
      <c r="AI15" s="615"/>
      <c r="AJ15" s="615"/>
    </row>
    <row r="16" spans="1:36" s="42" customFormat="1" ht="31.5" customHeight="1">
      <c r="A16" s="672" t="s">
        <v>130</v>
      </c>
      <c r="B16" s="673"/>
      <c r="C16" s="674"/>
      <c r="D16" s="1072"/>
      <c r="E16" s="1073"/>
      <c r="F16" s="675" t="s">
        <v>131</v>
      </c>
      <c r="G16" s="676"/>
      <c r="H16" s="676"/>
      <c r="I16" s="676"/>
      <c r="J16" s="676"/>
      <c r="K16" s="676"/>
      <c r="L16" s="676"/>
      <c r="M16" s="676"/>
      <c r="N16" s="676"/>
      <c r="O16" s="677"/>
      <c r="P16" s="677"/>
      <c r="Q16" s="677"/>
      <c r="R16" s="677"/>
      <c r="S16" s="678"/>
      <c r="T16" s="678"/>
      <c r="U16" s="678"/>
      <c r="V16" s="678"/>
      <c r="W16" s="678"/>
      <c r="X16" s="658">
        <f t="shared" si="2"/>
        <v>0</v>
      </c>
      <c r="Y16" s="679">
        <f>Y14-Y12</f>
        <v>0</v>
      </c>
      <c r="Z16" s="659">
        <f>Y16*X16</f>
        <v>0</v>
      </c>
      <c r="AA16" s="660">
        <f>Z16*'5. BENEFITS CALC'!$G$28</f>
        <v>0</v>
      </c>
      <c r="AB16" s="661">
        <f t="shared" si="1"/>
        <v>0</v>
      </c>
      <c r="AD16" s="567"/>
      <c r="AE16" s="567"/>
      <c r="AF16" s="567"/>
      <c r="AG16" s="567"/>
      <c r="AH16" s="567"/>
      <c r="AI16" s="567"/>
      <c r="AJ16" s="567"/>
    </row>
    <row r="17" spans="1:38" s="42" customFormat="1" ht="21.75" customHeight="1">
      <c r="A17" s="635" t="s">
        <v>50</v>
      </c>
      <c r="B17" s="636"/>
      <c r="C17" s="637"/>
      <c r="D17" s="638"/>
      <c r="E17" s="639"/>
      <c r="F17" s="640" t="s">
        <v>107</v>
      </c>
      <c r="G17" s="641"/>
      <c r="H17" s="641"/>
      <c r="I17" s="641"/>
      <c r="J17" s="641"/>
      <c r="K17" s="641"/>
      <c r="L17" s="641"/>
      <c r="M17" s="641"/>
      <c r="N17" s="641"/>
      <c r="O17" s="641"/>
      <c r="P17" s="642"/>
      <c r="Q17" s="642"/>
      <c r="R17" s="642"/>
      <c r="S17" s="643"/>
      <c r="T17" s="643"/>
      <c r="U17" s="643"/>
      <c r="V17" s="643"/>
      <c r="W17" s="643"/>
      <c r="X17" s="644">
        <f>SUM(G17:W17)</f>
        <v>0</v>
      </c>
      <c r="Y17" s="645">
        <v>0</v>
      </c>
      <c r="Z17" s="646">
        <f>X17*Y17</f>
        <v>0</v>
      </c>
      <c r="AA17" s="647"/>
      <c r="AB17" s="648">
        <f t="shared" si="1"/>
        <v>0</v>
      </c>
      <c r="AD17" s="767" t="s">
        <v>328</v>
      </c>
      <c r="AE17" s="768"/>
      <c r="AF17" s="768"/>
      <c r="AG17" s="768"/>
      <c r="AH17" s="768"/>
      <c r="AI17" s="768"/>
      <c r="AJ17" s="769"/>
    </row>
    <row r="18" spans="1:38" s="42" customFormat="1" ht="21.75" customHeight="1">
      <c r="A18" s="649" t="s">
        <v>108</v>
      </c>
      <c r="B18" s="625"/>
      <c r="C18" s="626"/>
      <c r="D18" s="1070"/>
      <c r="E18" s="1071"/>
      <c r="F18" s="631" t="s">
        <v>128</v>
      </c>
      <c r="G18" s="627"/>
      <c r="H18" s="627"/>
      <c r="I18" s="627"/>
      <c r="J18" s="627"/>
      <c r="K18" s="627"/>
      <c r="L18" s="627"/>
      <c r="M18" s="627"/>
      <c r="N18" s="627"/>
      <c r="O18" s="628"/>
      <c r="P18" s="628"/>
      <c r="Q18" s="628"/>
      <c r="R18" s="628"/>
      <c r="S18" s="629"/>
      <c r="T18" s="629"/>
      <c r="U18" s="629"/>
      <c r="V18" s="629"/>
      <c r="W18" s="629"/>
      <c r="X18" s="571">
        <f t="shared" si="2"/>
        <v>0</v>
      </c>
      <c r="Y18" s="574">
        <f t="shared" ref="Y18" si="3">(Y17*1.5)</f>
        <v>0</v>
      </c>
      <c r="Z18" s="572">
        <f t="shared" ref="Z18" si="4">(Y18-Y17)*X18</f>
        <v>0</v>
      </c>
      <c r="AA18" s="618">
        <f>Z18*'5. BENEFITS CALC'!$F$28</f>
        <v>0</v>
      </c>
      <c r="AB18" s="650">
        <f t="shared" si="1"/>
        <v>0</v>
      </c>
      <c r="AD18" s="770"/>
      <c r="AE18" s="771"/>
      <c r="AF18" s="771"/>
      <c r="AG18" s="771"/>
      <c r="AH18" s="771"/>
      <c r="AI18" s="771"/>
      <c r="AJ18" s="772"/>
    </row>
    <row r="19" spans="1:38" s="42" customFormat="1" ht="21.75" customHeight="1">
      <c r="A19" s="649"/>
      <c r="B19" s="625"/>
      <c r="C19" s="626"/>
      <c r="D19" s="1116"/>
      <c r="E19" s="1117"/>
      <c r="F19" s="631" t="s">
        <v>110</v>
      </c>
      <c r="G19" s="627"/>
      <c r="H19" s="627"/>
      <c r="I19" s="627"/>
      <c r="J19" s="627"/>
      <c r="K19" s="627"/>
      <c r="L19" s="627"/>
      <c r="M19" s="627"/>
      <c r="N19" s="627"/>
      <c r="O19" s="628"/>
      <c r="P19" s="628"/>
      <c r="Q19" s="628"/>
      <c r="R19" s="628"/>
      <c r="S19" s="629"/>
      <c r="T19" s="629"/>
      <c r="U19" s="629"/>
      <c r="V19" s="629"/>
      <c r="W19" s="629"/>
      <c r="X19" s="571">
        <f>SUM(G19:W19)</f>
        <v>0</v>
      </c>
      <c r="Y19" s="622">
        <v>0</v>
      </c>
      <c r="Z19" s="572">
        <f>X19*Y19</f>
        <v>0</v>
      </c>
      <c r="AA19" s="623">
        <f>Z19*'5. BENEFITS CALC'!$F$28</f>
        <v>0</v>
      </c>
      <c r="AB19" s="650">
        <f>SUM(Z19:AA19)</f>
        <v>0</v>
      </c>
      <c r="AD19" s="692"/>
      <c r="AE19" s="692"/>
      <c r="AF19" s="692"/>
      <c r="AG19" s="692"/>
      <c r="AH19" s="692"/>
      <c r="AI19" s="692"/>
      <c r="AJ19" s="692"/>
      <c r="AK19" s="632"/>
      <c r="AL19" s="632"/>
    </row>
    <row r="20" spans="1:38" s="42" customFormat="1" ht="21.75" customHeight="1">
      <c r="A20" s="649"/>
      <c r="B20" s="625"/>
      <c r="C20" s="626"/>
      <c r="D20" s="1116"/>
      <c r="E20" s="1117"/>
      <c r="F20" s="631" t="s">
        <v>129</v>
      </c>
      <c r="G20" s="627"/>
      <c r="H20" s="627"/>
      <c r="I20" s="627"/>
      <c r="J20" s="627"/>
      <c r="K20" s="627"/>
      <c r="L20" s="627"/>
      <c r="M20" s="627"/>
      <c r="N20" s="627"/>
      <c r="O20" s="628"/>
      <c r="P20" s="628"/>
      <c r="Q20" s="628"/>
      <c r="R20" s="628"/>
      <c r="S20" s="629"/>
      <c r="T20" s="629"/>
      <c r="U20" s="629"/>
      <c r="V20" s="629"/>
      <c r="W20" s="629"/>
      <c r="X20" s="571">
        <f t="shared" ref="X20" si="5">SUM(G20:W20)</f>
        <v>0</v>
      </c>
      <c r="Y20" s="574">
        <f t="shared" ref="Y20" si="6">Y17*0.5</f>
        <v>0</v>
      </c>
      <c r="Z20" s="572">
        <f t="shared" ref="Z20:Z21" si="7">Y20*X20</f>
        <v>0</v>
      </c>
      <c r="AA20" s="623">
        <f>Z20*'5. BENEFITS CALC'!$F$28</f>
        <v>0</v>
      </c>
      <c r="AB20" s="650">
        <f t="shared" si="1"/>
        <v>0</v>
      </c>
      <c r="AD20" s="692"/>
      <c r="AE20" s="692"/>
      <c r="AF20" s="692"/>
      <c r="AG20" s="692"/>
      <c r="AH20" s="692"/>
      <c r="AI20" s="692"/>
      <c r="AJ20" s="692"/>
      <c r="AK20" s="632"/>
      <c r="AL20" s="632"/>
    </row>
    <row r="21" spans="1:38" s="42" customFormat="1" ht="21.75" customHeight="1">
      <c r="A21" s="651" t="s">
        <v>130</v>
      </c>
      <c r="B21" s="652"/>
      <c r="C21" s="653"/>
      <c r="D21" s="1080"/>
      <c r="E21" s="1081"/>
      <c r="F21" s="654" t="s">
        <v>131</v>
      </c>
      <c r="G21" s="655"/>
      <c r="H21" s="655"/>
      <c r="I21" s="655"/>
      <c r="J21" s="655"/>
      <c r="K21" s="655"/>
      <c r="L21" s="655"/>
      <c r="M21" s="655"/>
      <c r="N21" s="655"/>
      <c r="O21" s="656"/>
      <c r="P21" s="656"/>
      <c r="Q21" s="656"/>
      <c r="R21" s="656"/>
      <c r="S21" s="657"/>
      <c r="T21" s="657"/>
      <c r="U21" s="657"/>
      <c r="V21" s="657"/>
      <c r="W21" s="657"/>
      <c r="X21" s="658">
        <f t="shared" si="2"/>
        <v>0</v>
      </c>
      <c r="Y21" s="679">
        <f t="shared" ref="Y21" si="8">Y19-Y17</f>
        <v>0</v>
      </c>
      <c r="Z21" s="659">
        <f t="shared" si="7"/>
        <v>0</v>
      </c>
      <c r="AA21" s="660">
        <f>Z21*'5. BENEFITS CALC'!$G$28</f>
        <v>0</v>
      </c>
      <c r="AB21" s="661">
        <f t="shared" si="1"/>
        <v>0</v>
      </c>
      <c r="AD21" s="632"/>
      <c r="AE21" s="632"/>
      <c r="AF21" s="632"/>
      <c r="AG21" s="632"/>
      <c r="AH21" s="632"/>
      <c r="AI21" s="632"/>
      <c r="AJ21" s="632"/>
      <c r="AK21" s="632"/>
      <c r="AL21" s="632"/>
    </row>
    <row r="22" spans="1:38" s="42" customFormat="1" ht="21.75" customHeight="1">
      <c r="A22" s="662" t="s">
        <v>50</v>
      </c>
      <c r="B22" s="663"/>
      <c r="C22" s="664"/>
      <c r="D22" s="665"/>
      <c r="E22" s="666"/>
      <c r="F22" s="667" t="s">
        <v>107</v>
      </c>
      <c r="G22" s="668"/>
      <c r="H22" s="668"/>
      <c r="I22" s="668"/>
      <c r="J22" s="668"/>
      <c r="K22" s="668"/>
      <c r="L22" s="668"/>
      <c r="M22" s="668"/>
      <c r="N22" s="668"/>
      <c r="O22" s="669"/>
      <c r="P22" s="669"/>
      <c r="Q22" s="669"/>
      <c r="R22" s="669"/>
      <c r="S22" s="670"/>
      <c r="T22" s="670"/>
      <c r="U22" s="670"/>
      <c r="V22" s="670"/>
      <c r="W22" s="670"/>
      <c r="X22" s="644">
        <f>SUM(G22:W22)</f>
        <v>0</v>
      </c>
      <c r="Y22" s="645">
        <v>0</v>
      </c>
      <c r="Z22" s="646">
        <f>X22*Y22</f>
        <v>0</v>
      </c>
      <c r="AA22" s="647"/>
      <c r="AB22" s="648">
        <f>SUM(Z22:AA22)</f>
        <v>0</v>
      </c>
      <c r="AD22" s="632"/>
      <c r="AE22" s="632"/>
      <c r="AF22" s="632"/>
      <c r="AG22" s="632"/>
      <c r="AH22" s="632"/>
      <c r="AI22" s="632"/>
      <c r="AJ22" s="632"/>
      <c r="AK22" s="632"/>
      <c r="AL22" s="632"/>
    </row>
    <row r="23" spans="1:38" s="42" customFormat="1" ht="21.75" customHeight="1">
      <c r="A23" s="671" t="s">
        <v>108</v>
      </c>
      <c r="B23" s="616"/>
      <c r="C23" s="617"/>
      <c r="D23" s="929"/>
      <c r="E23" s="930"/>
      <c r="F23" s="630" t="s">
        <v>128</v>
      </c>
      <c r="G23" s="619"/>
      <c r="H23" s="619"/>
      <c r="I23" s="619"/>
      <c r="J23" s="619"/>
      <c r="K23" s="619"/>
      <c r="L23" s="619"/>
      <c r="M23" s="619"/>
      <c r="N23" s="619"/>
      <c r="O23" s="620"/>
      <c r="P23" s="620"/>
      <c r="Q23" s="620"/>
      <c r="R23" s="620"/>
      <c r="S23" s="621"/>
      <c r="T23" s="621"/>
      <c r="U23" s="621"/>
      <c r="V23" s="621"/>
      <c r="W23" s="621"/>
      <c r="X23" s="571">
        <f t="shared" si="2"/>
        <v>0</v>
      </c>
      <c r="Y23" s="574">
        <f t="shared" ref="Y23" si="9">(Y22*1.5)</f>
        <v>0</v>
      </c>
      <c r="Z23" s="572">
        <f t="shared" ref="Z23" si="10">(Y23-Y22)*X23</f>
        <v>0</v>
      </c>
      <c r="AA23" s="618">
        <f>Z23*'5. BENEFITS CALC'!$F$28</f>
        <v>0</v>
      </c>
      <c r="AB23" s="650">
        <f t="shared" si="1"/>
        <v>0</v>
      </c>
      <c r="AD23" s="632"/>
      <c r="AE23" s="632"/>
      <c r="AF23" s="632"/>
      <c r="AG23" s="632"/>
      <c r="AH23" s="632"/>
      <c r="AI23" s="632"/>
      <c r="AJ23" s="632"/>
      <c r="AK23" s="632"/>
      <c r="AL23" s="632"/>
    </row>
    <row r="24" spans="1:38" s="42" customFormat="1" ht="21.75" customHeight="1">
      <c r="A24" s="671"/>
      <c r="B24" s="616"/>
      <c r="C24" s="617"/>
      <c r="D24" s="1096"/>
      <c r="E24" s="1097"/>
      <c r="F24" s="630" t="s">
        <v>110</v>
      </c>
      <c r="G24" s="619"/>
      <c r="H24" s="619"/>
      <c r="I24" s="619"/>
      <c r="J24" s="619"/>
      <c r="K24" s="619"/>
      <c r="L24" s="619"/>
      <c r="M24" s="619"/>
      <c r="N24" s="619"/>
      <c r="O24" s="620"/>
      <c r="P24" s="620"/>
      <c r="Q24" s="620"/>
      <c r="R24" s="620"/>
      <c r="S24" s="621"/>
      <c r="T24" s="621"/>
      <c r="U24" s="621"/>
      <c r="V24" s="621"/>
      <c r="W24" s="621"/>
      <c r="X24" s="571">
        <f>SUM(G24:W24)</f>
        <v>0</v>
      </c>
      <c r="Y24" s="622">
        <v>0</v>
      </c>
      <c r="Z24" s="572">
        <f>X24*Y24</f>
        <v>0</v>
      </c>
      <c r="AA24" s="623">
        <f>Z24*'5. BENEFITS CALC'!$F$28</f>
        <v>0</v>
      </c>
      <c r="AB24" s="650">
        <f>SUM(Z24:AA24)</f>
        <v>0</v>
      </c>
      <c r="AD24" s="111"/>
      <c r="AE24" s="111"/>
      <c r="AF24" s="111"/>
      <c r="AG24" s="111"/>
      <c r="AH24" s="111"/>
      <c r="AI24" s="111"/>
      <c r="AJ24" s="111"/>
      <c r="AK24" s="632"/>
      <c r="AL24" s="632"/>
    </row>
    <row r="25" spans="1:38" s="42" customFormat="1" ht="21.75" customHeight="1">
      <c r="A25" s="671"/>
      <c r="B25" s="616"/>
      <c r="C25" s="617"/>
      <c r="D25" s="1095"/>
      <c r="E25" s="1095"/>
      <c r="F25" s="630" t="s">
        <v>129</v>
      </c>
      <c r="G25" s="569"/>
      <c r="H25" s="569"/>
      <c r="I25" s="569"/>
      <c r="J25" s="569"/>
      <c r="K25" s="569"/>
      <c r="L25" s="569"/>
      <c r="M25" s="569"/>
      <c r="N25" s="569"/>
      <c r="O25" s="624"/>
      <c r="P25" s="624"/>
      <c r="Q25" s="624"/>
      <c r="R25" s="624"/>
      <c r="S25" s="570"/>
      <c r="T25" s="570"/>
      <c r="U25" s="570"/>
      <c r="V25" s="570"/>
      <c r="W25" s="570"/>
      <c r="X25" s="571">
        <f t="shared" ref="X25" si="11">SUM(G25:W25)</f>
        <v>0</v>
      </c>
      <c r="Y25" s="574">
        <f t="shared" ref="Y25" si="12">Y22*0.5</f>
        <v>0</v>
      </c>
      <c r="Z25" s="572">
        <f t="shared" ref="Z25:Z26" si="13">Y25*X25</f>
        <v>0</v>
      </c>
      <c r="AA25" s="623">
        <f>Z25*'5. BENEFITS CALC'!$F$28</f>
        <v>0</v>
      </c>
      <c r="AB25" s="650">
        <f t="shared" si="1"/>
        <v>0</v>
      </c>
      <c r="AD25" s="111"/>
      <c r="AE25" s="111"/>
      <c r="AF25" s="111"/>
      <c r="AG25" s="111"/>
      <c r="AH25" s="111"/>
      <c r="AI25" s="111"/>
      <c r="AJ25" s="111"/>
      <c r="AK25" s="632"/>
      <c r="AL25" s="632"/>
    </row>
    <row r="26" spans="1:38" s="42" customFormat="1" ht="21.75" customHeight="1">
      <c r="A26" s="672" t="s">
        <v>130</v>
      </c>
      <c r="B26" s="673"/>
      <c r="C26" s="674"/>
      <c r="D26" s="1072"/>
      <c r="E26" s="1073"/>
      <c r="F26" s="675" t="s">
        <v>131</v>
      </c>
      <c r="G26" s="676"/>
      <c r="H26" s="676"/>
      <c r="I26" s="676"/>
      <c r="J26" s="676"/>
      <c r="K26" s="676"/>
      <c r="L26" s="676"/>
      <c r="M26" s="676"/>
      <c r="N26" s="676"/>
      <c r="O26" s="677"/>
      <c r="P26" s="677"/>
      <c r="Q26" s="677"/>
      <c r="R26" s="677"/>
      <c r="S26" s="678"/>
      <c r="T26" s="678"/>
      <c r="U26" s="678"/>
      <c r="V26" s="678"/>
      <c r="W26" s="678"/>
      <c r="X26" s="658">
        <f t="shared" si="2"/>
        <v>0</v>
      </c>
      <c r="Y26" s="679">
        <f t="shared" ref="Y26" si="14">Y24-Y22</f>
        <v>0</v>
      </c>
      <c r="Z26" s="659">
        <f t="shared" si="13"/>
        <v>0</v>
      </c>
      <c r="AA26" s="660">
        <f>Z26*'5. BENEFITS CALC'!$G$28</f>
        <v>0</v>
      </c>
      <c r="AB26" s="661">
        <f t="shared" si="1"/>
        <v>0</v>
      </c>
      <c r="AD26" s="111"/>
      <c r="AE26" s="111"/>
      <c r="AF26" s="111"/>
      <c r="AG26" s="111"/>
      <c r="AH26" s="111"/>
      <c r="AI26" s="111"/>
      <c r="AJ26" s="111"/>
      <c r="AK26" s="632"/>
      <c r="AL26" s="632"/>
    </row>
    <row r="27" spans="1:38" s="42" customFormat="1" ht="21.75" customHeight="1">
      <c r="A27" s="635" t="s">
        <v>50</v>
      </c>
      <c r="B27" s="636"/>
      <c r="C27" s="637"/>
      <c r="D27" s="638"/>
      <c r="E27" s="639"/>
      <c r="F27" s="640" t="s">
        <v>107</v>
      </c>
      <c r="G27" s="641"/>
      <c r="H27" s="641"/>
      <c r="I27" s="641"/>
      <c r="J27" s="641"/>
      <c r="K27" s="641"/>
      <c r="L27" s="641"/>
      <c r="M27" s="641"/>
      <c r="N27" s="641"/>
      <c r="O27" s="642"/>
      <c r="P27" s="642"/>
      <c r="Q27" s="642"/>
      <c r="R27" s="642"/>
      <c r="S27" s="643"/>
      <c r="T27" s="643"/>
      <c r="U27" s="643"/>
      <c r="V27" s="643"/>
      <c r="W27" s="643"/>
      <c r="X27" s="644">
        <f>SUM(G27:W27)</f>
        <v>0</v>
      </c>
      <c r="Y27" s="645">
        <v>0</v>
      </c>
      <c r="Z27" s="646">
        <f>X27*Y27</f>
        <v>0</v>
      </c>
      <c r="AA27" s="647"/>
      <c r="AB27" s="648">
        <f>SUM(Z27:AA27)</f>
        <v>0</v>
      </c>
      <c r="AD27" s="111"/>
      <c r="AE27" s="111"/>
      <c r="AF27" s="111"/>
      <c r="AG27" s="111"/>
      <c r="AH27" s="111"/>
      <c r="AI27" s="111"/>
      <c r="AJ27" s="111"/>
      <c r="AK27" s="632"/>
      <c r="AL27" s="632"/>
    </row>
    <row r="28" spans="1:38" s="42" customFormat="1" ht="21.75" customHeight="1">
      <c r="A28" s="649" t="s">
        <v>108</v>
      </c>
      <c r="B28" s="625"/>
      <c r="C28" s="626"/>
      <c r="D28" s="1070"/>
      <c r="E28" s="1071"/>
      <c r="F28" s="631" t="s">
        <v>128</v>
      </c>
      <c r="G28" s="627"/>
      <c r="H28" s="627"/>
      <c r="I28" s="627"/>
      <c r="J28" s="627"/>
      <c r="K28" s="627"/>
      <c r="L28" s="627"/>
      <c r="M28" s="627"/>
      <c r="N28" s="627"/>
      <c r="O28" s="628"/>
      <c r="P28" s="628"/>
      <c r="Q28" s="628"/>
      <c r="R28" s="628"/>
      <c r="S28" s="629"/>
      <c r="T28" s="629"/>
      <c r="U28" s="629"/>
      <c r="V28" s="629"/>
      <c r="W28" s="629"/>
      <c r="X28" s="571">
        <f t="shared" si="2"/>
        <v>0</v>
      </c>
      <c r="Y28" s="574">
        <f t="shared" ref="Y28" si="15">(Y27*1.5)</f>
        <v>0</v>
      </c>
      <c r="Z28" s="572">
        <f t="shared" ref="Z28" si="16">(Y28-Y27)*X28</f>
        <v>0</v>
      </c>
      <c r="AA28" s="618">
        <f>Z28*'5. BENEFITS CALC'!$F$28</f>
        <v>0</v>
      </c>
      <c r="AB28" s="650">
        <f t="shared" si="1"/>
        <v>0</v>
      </c>
      <c r="AD28" s="111"/>
      <c r="AE28" s="111"/>
      <c r="AF28" s="111"/>
      <c r="AG28" s="111"/>
      <c r="AH28" s="111"/>
      <c r="AI28" s="111"/>
      <c r="AJ28" s="111"/>
      <c r="AK28" s="632"/>
      <c r="AL28" s="632"/>
    </row>
    <row r="29" spans="1:38" s="42" customFormat="1" ht="21.75" customHeight="1">
      <c r="A29" s="649"/>
      <c r="B29" s="625"/>
      <c r="C29" s="626"/>
      <c r="D29" s="1116"/>
      <c r="E29" s="1117"/>
      <c r="F29" s="631" t="s">
        <v>110</v>
      </c>
      <c r="G29" s="627"/>
      <c r="H29" s="627"/>
      <c r="I29" s="627"/>
      <c r="J29" s="627"/>
      <c r="K29" s="627"/>
      <c r="L29" s="627"/>
      <c r="M29" s="627"/>
      <c r="N29" s="627"/>
      <c r="O29" s="628"/>
      <c r="P29" s="628"/>
      <c r="Q29" s="628"/>
      <c r="R29" s="628"/>
      <c r="S29" s="629"/>
      <c r="T29" s="629"/>
      <c r="U29" s="629"/>
      <c r="V29" s="629"/>
      <c r="W29" s="629"/>
      <c r="X29" s="571">
        <f>SUM(G29:W29)</f>
        <v>0</v>
      </c>
      <c r="Y29" s="622">
        <v>0</v>
      </c>
      <c r="Z29" s="572">
        <f>X29*Y29</f>
        <v>0</v>
      </c>
      <c r="AA29" s="623">
        <f>Z29*'5. BENEFITS CALC'!$F$28</f>
        <v>0</v>
      </c>
      <c r="AB29" s="650">
        <f>SUM(Z29:AA29)</f>
        <v>0</v>
      </c>
      <c r="AD29" s="111"/>
      <c r="AE29" s="111"/>
      <c r="AF29" s="111"/>
      <c r="AG29" s="111"/>
      <c r="AH29" s="111"/>
      <c r="AI29" s="111"/>
      <c r="AJ29" s="111"/>
      <c r="AK29" s="632"/>
      <c r="AL29" s="632"/>
    </row>
    <row r="30" spans="1:38" s="42" customFormat="1" ht="21.75" customHeight="1">
      <c r="A30" s="649"/>
      <c r="B30" s="625"/>
      <c r="C30" s="626"/>
      <c r="D30" s="1116"/>
      <c r="E30" s="1117"/>
      <c r="F30" s="631" t="s">
        <v>129</v>
      </c>
      <c r="G30" s="627"/>
      <c r="H30" s="627"/>
      <c r="I30" s="627"/>
      <c r="J30" s="627"/>
      <c r="K30" s="627"/>
      <c r="L30" s="627"/>
      <c r="M30" s="627"/>
      <c r="N30" s="627"/>
      <c r="O30" s="628"/>
      <c r="P30" s="628"/>
      <c r="Q30" s="628"/>
      <c r="R30" s="628"/>
      <c r="S30" s="629"/>
      <c r="T30" s="629"/>
      <c r="U30" s="629"/>
      <c r="V30" s="629"/>
      <c r="W30" s="629"/>
      <c r="X30" s="571">
        <f t="shared" ref="X30" si="17">SUM(G30:W30)</f>
        <v>0</v>
      </c>
      <c r="Y30" s="574">
        <f t="shared" ref="Y30" si="18">Y27*0.5</f>
        <v>0</v>
      </c>
      <c r="Z30" s="572">
        <f t="shared" ref="Z30:Z31" si="19">Y30*X30</f>
        <v>0</v>
      </c>
      <c r="AA30" s="623">
        <f>Z30*'5. BENEFITS CALC'!$F$28</f>
        <v>0</v>
      </c>
      <c r="AB30" s="650">
        <f t="shared" si="1"/>
        <v>0</v>
      </c>
      <c r="AD30" s="111"/>
      <c r="AE30" s="111"/>
      <c r="AF30" s="111"/>
      <c r="AG30" s="111"/>
      <c r="AH30" s="111"/>
      <c r="AI30" s="111"/>
      <c r="AJ30" s="111"/>
      <c r="AK30" s="632"/>
      <c r="AL30" s="632"/>
    </row>
    <row r="31" spans="1:38" s="42" customFormat="1" ht="21.65" customHeight="1">
      <c r="A31" s="651" t="s">
        <v>130</v>
      </c>
      <c r="B31" s="652"/>
      <c r="C31" s="653"/>
      <c r="D31" s="1080"/>
      <c r="E31" s="1081"/>
      <c r="F31" s="654" t="s">
        <v>131</v>
      </c>
      <c r="G31" s="655"/>
      <c r="H31" s="655"/>
      <c r="I31" s="655"/>
      <c r="J31" s="655"/>
      <c r="K31" s="655"/>
      <c r="L31" s="655"/>
      <c r="M31" s="655"/>
      <c r="N31" s="655"/>
      <c r="O31" s="656"/>
      <c r="P31" s="656"/>
      <c r="Q31" s="656"/>
      <c r="R31" s="656"/>
      <c r="S31" s="657"/>
      <c r="T31" s="657"/>
      <c r="U31" s="657"/>
      <c r="V31" s="657"/>
      <c r="W31" s="657"/>
      <c r="X31" s="658">
        <f t="shared" si="2"/>
        <v>0</v>
      </c>
      <c r="Y31" s="679">
        <f t="shared" ref="Y31" si="20">Y29-Y27</f>
        <v>0</v>
      </c>
      <c r="Z31" s="659">
        <f t="shared" si="19"/>
        <v>0</v>
      </c>
      <c r="AA31" s="660">
        <f>Z31*'5. BENEFITS CALC'!$G$28</f>
        <v>0</v>
      </c>
      <c r="AB31" s="661">
        <f t="shared" si="1"/>
        <v>0</v>
      </c>
      <c r="AD31" s="111"/>
      <c r="AE31" s="111"/>
      <c r="AF31" s="111"/>
      <c r="AG31" s="111"/>
      <c r="AH31" s="111"/>
      <c r="AI31" s="111"/>
      <c r="AJ31" s="111"/>
      <c r="AK31" s="632"/>
      <c r="AL31" s="632"/>
    </row>
    <row r="32" spans="1:38" s="42" customFormat="1" ht="21.75" customHeight="1">
      <c r="A32" s="662" t="s">
        <v>50</v>
      </c>
      <c r="B32" s="663"/>
      <c r="C32" s="664"/>
      <c r="D32" s="665"/>
      <c r="E32" s="666"/>
      <c r="F32" s="667" t="s">
        <v>107</v>
      </c>
      <c r="G32" s="668"/>
      <c r="H32" s="668"/>
      <c r="I32" s="668"/>
      <c r="J32" s="668"/>
      <c r="K32" s="668"/>
      <c r="L32" s="668"/>
      <c r="M32" s="668"/>
      <c r="N32" s="668"/>
      <c r="O32" s="669"/>
      <c r="P32" s="669"/>
      <c r="Q32" s="669"/>
      <c r="R32" s="669"/>
      <c r="S32" s="670"/>
      <c r="T32" s="670"/>
      <c r="U32" s="670"/>
      <c r="V32" s="670"/>
      <c r="W32" s="670"/>
      <c r="X32" s="644">
        <f>SUM(G32:W32)</f>
        <v>0</v>
      </c>
      <c r="Y32" s="645">
        <v>0</v>
      </c>
      <c r="Z32" s="646">
        <f>X32*Y32</f>
        <v>0</v>
      </c>
      <c r="AA32" s="647"/>
      <c r="AB32" s="648">
        <f>SUM(Z32:AA32)</f>
        <v>0</v>
      </c>
      <c r="AD32" s="111"/>
      <c r="AE32" s="111"/>
      <c r="AF32" s="111"/>
      <c r="AG32" s="111"/>
      <c r="AH32" s="111"/>
      <c r="AI32" s="111"/>
      <c r="AJ32" s="111"/>
      <c r="AK32" s="632"/>
      <c r="AL32" s="632"/>
    </row>
    <row r="33" spans="1:38" s="42" customFormat="1" ht="21.75" customHeight="1">
      <c r="A33" s="671" t="s">
        <v>108</v>
      </c>
      <c r="B33" s="616"/>
      <c r="C33" s="617"/>
      <c r="D33" s="929"/>
      <c r="E33" s="930"/>
      <c r="F33" s="630" t="s">
        <v>128</v>
      </c>
      <c r="G33" s="619"/>
      <c r="H33" s="619"/>
      <c r="I33" s="619"/>
      <c r="J33" s="619"/>
      <c r="K33" s="619"/>
      <c r="L33" s="619"/>
      <c r="M33" s="619"/>
      <c r="N33" s="619"/>
      <c r="O33" s="620"/>
      <c r="P33" s="620"/>
      <c r="Q33" s="620"/>
      <c r="R33" s="620"/>
      <c r="S33" s="621"/>
      <c r="T33" s="621"/>
      <c r="U33" s="621"/>
      <c r="V33" s="621"/>
      <c r="W33" s="621"/>
      <c r="X33" s="571">
        <f t="shared" si="2"/>
        <v>0</v>
      </c>
      <c r="Y33" s="574">
        <f t="shared" ref="Y33" si="21">(Y32*1.5)</f>
        <v>0</v>
      </c>
      <c r="Z33" s="572">
        <f t="shared" ref="Z33" si="22">(Y33-Y32)*X33</f>
        <v>0</v>
      </c>
      <c r="AA33" s="618">
        <f>Z33*'5. BENEFITS CALC'!$F$28</f>
        <v>0</v>
      </c>
      <c r="AB33" s="650">
        <f t="shared" si="1"/>
        <v>0</v>
      </c>
      <c r="AD33" s="111"/>
      <c r="AE33" s="633"/>
      <c r="AF33" s="634"/>
      <c r="AG33" s="634"/>
      <c r="AH33" s="634"/>
      <c r="AI33" s="634"/>
      <c r="AJ33" s="634"/>
      <c r="AK33" s="634"/>
      <c r="AL33" s="632"/>
    </row>
    <row r="34" spans="1:38" s="42" customFormat="1" ht="21.75" customHeight="1">
      <c r="A34" s="671"/>
      <c r="B34" s="616"/>
      <c r="C34" s="617"/>
      <c r="D34" s="1096"/>
      <c r="E34" s="1097"/>
      <c r="F34" s="630" t="s">
        <v>110</v>
      </c>
      <c r="G34" s="619"/>
      <c r="H34" s="619"/>
      <c r="I34" s="619"/>
      <c r="J34" s="619"/>
      <c r="K34" s="619"/>
      <c r="L34" s="619"/>
      <c r="M34" s="619"/>
      <c r="N34" s="619"/>
      <c r="O34" s="620"/>
      <c r="P34" s="620"/>
      <c r="Q34" s="620"/>
      <c r="R34" s="620"/>
      <c r="S34" s="621"/>
      <c r="T34" s="621"/>
      <c r="U34" s="621"/>
      <c r="V34" s="621"/>
      <c r="W34" s="621"/>
      <c r="X34" s="571">
        <f>SUM(G34:W34)</f>
        <v>0</v>
      </c>
      <c r="Y34" s="622">
        <v>0</v>
      </c>
      <c r="Z34" s="572">
        <f>X34*Y34</f>
        <v>0</v>
      </c>
      <c r="AA34" s="623">
        <f>Z34*'5. BENEFITS CALC'!$F$28</f>
        <v>0</v>
      </c>
      <c r="AB34" s="650">
        <f>SUM(Z34:AA34)</f>
        <v>0</v>
      </c>
      <c r="AD34" s="111"/>
      <c r="AE34" s="633"/>
      <c r="AF34" s="634"/>
      <c r="AG34" s="634"/>
      <c r="AH34" s="634"/>
      <c r="AI34" s="634"/>
      <c r="AJ34" s="634"/>
      <c r="AK34" s="634"/>
      <c r="AL34" s="632"/>
    </row>
    <row r="35" spans="1:38" s="42" customFormat="1" ht="21.65" customHeight="1">
      <c r="A35" s="671"/>
      <c r="B35" s="616"/>
      <c r="C35" s="617"/>
      <c r="D35" s="1095"/>
      <c r="E35" s="1095"/>
      <c r="F35" s="630" t="s">
        <v>129</v>
      </c>
      <c r="G35" s="569"/>
      <c r="H35" s="569"/>
      <c r="I35" s="569"/>
      <c r="J35" s="569"/>
      <c r="K35" s="569"/>
      <c r="L35" s="569"/>
      <c r="M35" s="569"/>
      <c r="N35" s="569"/>
      <c r="O35" s="624"/>
      <c r="P35" s="624"/>
      <c r="Q35" s="624"/>
      <c r="R35" s="624"/>
      <c r="S35" s="570"/>
      <c r="T35" s="570"/>
      <c r="U35" s="570"/>
      <c r="V35" s="570"/>
      <c r="W35" s="570"/>
      <c r="X35" s="571">
        <f t="shared" ref="X35" si="23">SUM(G35:W35)</f>
        <v>0</v>
      </c>
      <c r="Y35" s="574">
        <f t="shared" ref="Y35" si="24">Y32*0.5</f>
        <v>0</v>
      </c>
      <c r="Z35" s="572">
        <f t="shared" ref="Z35:Z36" si="25">Y35*X35</f>
        <v>0</v>
      </c>
      <c r="AA35" s="623">
        <f>Z35*'5. BENEFITS CALC'!$F$28</f>
        <v>0</v>
      </c>
      <c r="AB35" s="650">
        <f t="shared" si="1"/>
        <v>0</v>
      </c>
      <c r="AD35" s="111"/>
      <c r="AE35" s="633"/>
      <c r="AF35" s="634"/>
      <c r="AG35" s="634"/>
      <c r="AH35" s="634"/>
      <c r="AI35" s="634"/>
      <c r="AJ35" s="634"/>
      <c r="AK35" s="634"/>
      <c r="AL35" s="632"/>
    </row>
    <row r="36" spans="1:38" s="42" customFormat="1" ht="21.75" customHeight="1">
      <c r="A36" s="672" t="s">
        <v>130</v>
      </c>
      <c r="B36" s="673"/>
      <c r="C36" s="674"/>
      <c r="D36" s="1072"/>
      <c r="E36" s="1073"/>
      <c r="F36" s="675" t="s">
        <v>131</v>
      </c>
      <c r="G36" s="676"/>
      <c r="H36" s="676"/>
      <c r="I36" s="676"/>
      <c r="J36" s="676"/>
      <c r="K36" s="676"/>
      <c r="L36" s="676"/>
      <c r="M36" s="676"/>
      <c r="N36" s="676"/>
      <c r="O36" s="677"/>
      <c r="P36" s="677"/>
      <c r="Q36" s="677"/>
      <c r="R36" s="677"/>
      <c r="S36" s="678"/>
      <c r="T36" s="678"/>
      <c r="U36" s="678"/>
      <c r="V36" s="678"/>
      <c r="W36" s="678"/>
      <c r="X36" s="658">
        <f t="shared" si="2"/>
        <v>0</v>
      </c>
      <c r="Y36" s="679">
        <f t="shared" ref="Y36" si="26">Y34-Y32</f>
        <v>0</v>
      </c>
      <c r="Z36" s="659">
        <f t="shared" si="25"/>
        <v>0</v>
      </c>
      <c r="AA36" s="660">
        <f>Z36*'5. BENEFITS CALC'!$G$28</f>
        <v>0</v>
      </c>
      <c r="AB36" s="661">
        <f t="shared" si="1"/>
        <v>0</v>
      </c>
      <c r="AD36" s="111"/>
      <c r="AE36" s="633"/>
      <c r="AF36" s="634"/>
      <c r="AG36" s="634"/>
      <c r="AH36" s="634"/>
      <c r="AI36" s="634"/>
      <c r="AJ36" s="634"/>
      <c r="AK36" s="634"/>
      <c r="AL36" s="632"/>
    </row>
    <row r="37" spans="1:38" s="42" customFormat="1" ht="21.75" customHeight="1">
      <c r="A37" s="635" t="s">
        <v>50</v>
      </c>
      <c r="B37" s="636"/>
      <c r="C37" s="637"/>
      <c r="D37" s="638"/>
      <c r="E37" s="639"/>
      <c r="F37" s="640" t="s">
        <v>107</v>
      </c>
      <c r="G37" s="641"/>
      <c r="H37" s="641"/>
      <c r="I37" s="641"/>
      <c r="J37" s="641"/>
      <c r="K37" s="641"/>
      <c r="L37" s="641"/>
      <c r="M37" s="641"/>
      <c r="N37" s="641"/>
      <c r="O37" s="642"/>
      <c r="P37" s="642"/>
      <c r="Q37" s="642"/>
      <c r="R37" s="642"/>
      <c r="S37" s="643"/>
      <c r="T37" s="643"/>
      <c r="U37" s="643"/>
      <c r="V37" s="643"/>
      <c r="W37" s="643"/>
      <c r="X37" s="644">
        <f>SUM(G37:W37)</f>
        <v>0</v>
      </c>
      <c r="Y37" s="645">
        <v>0</v>
      </c>
      <c r="Z37" s="646">
        <f>X37*Y37</f>
        <v>0</v>
      </c>
      <c r="AA37" s="647"/>
      <c r="AB37" s="648">
        <f>SUM(Z37:AA37)</f>
        <v>0</v>
      </c>
      <c r="AD37" s="111"/>
      <c r="AE37" s="634"/>
      <c r="AF37" s="634"/>
      <c r="AG37" s="634"/>
      <c r="AH37" s="634"/>
      <c r="AI37" s="634"/>
      <c r="AJ37" s="634"/>
      <c r="AK37" s="634"/>
      <c r="AL37" s="632"/>
    </row>
    <row r="38" spans="1:38" s="42" customFormat="1" ht="21.75" customHeight="1">
      <c r="A38" s="649" t="s">
        <v>108</v>
      </c>
      <c r="B38" s="625"/>
      <c r="C38" s="626"/>
      <c r="D38" s="1070"/>
      <c r="E38" s="1071"/>
      <c r="F38" s="631" t="s">
        <v>128</v>
      </c>
      <c r="G38" s="627"/>
      <c r="H38" s="627"/>
      <c r="I38" s="627"/>
      <c r="J38" s="627"/>
      <c r="K38" s="627"/>
      <c r="L38" s="627"/>
      <c r="M38" s="627"/>
      <c r="N38" s="627"/>
      <c r="O38" s="628"/>
      <c r="P38" s="628"/>
      <c r="Q38" s="628"/>
      <c r="R38" s="628"/>
      <c r="S38" s="629"/>
      <c r="T38" s="629"/>
      <c r="U38" s="629"/>
      <c r="V38" s="629"/>
      <c r="W38" s="629"/>
      <c r="X38" s="571">
        <f t="shared" si="2"/>
        <v>0</v>
      </c>
      <c r="Y38" s="574">
        <f t="shared" ref="Y38" si="27">(Y37*1.5)</f>
        <v>0</v>
      </c>
      <c r="Z38" s="572">
        <f t="shared" ref="Z38" si="28">(Y38-Y37)*X38</f>
        <v>0</v>
      </c>
      <c r="AA38" s="618">
        <f>Z38*'5. BENEFITS CALC'!$F$28</f>
        <v>0</v>
      </c>
      <c r="AB38" s="650">
        <f t="shared" si="1"/>
        <v>0</v>
      </c>
      <c r="AD38" s="632"/>
      <c r="AE38" s="634"/>
      <c r="AF38" s="634"/>
      <c r="AG38" s="634"/>
      <c r="AH38" s="634"/>
      <c r="AI38" s="634"/>
      <c r="AJ38" s="634"/>
      <c r="AK38" s="634"/>
      <c r="AL38" s="632"/>
    </row>
    <row r="39" spans="1:38" s="42" customFormat="1" ht="21.75" customHeight="1">
      <c r="A39" s="649"/>
      <c r="B39" s="625"/>
      <c r="C39" s="626"/>
      <c r="D39" s="1116"/>
      <c r="E39" s="1117"/>
      <c r="F39" s="631" t="s">
        <v>110</v>
      </c>
      <c r="G39" s="627"/>
      <c r="H39" s="627"/>
      <c r="I39" s="627"/>
      <c r="J39" s="627"/>
      <c r="K39" s="627"/>
      <c r="L39" s="627"/>
      <c r="M39" s="627"/>
      <c r="N39" s="627"/>
      <c r="O39" s="628"/>
      <c r="P39" s="628"/>
      <c r="Q39" s="628"/>
      <c r="R39" s="628"/>
      <c r="S39" s="629"/>
      <c r="T39" s="629"/>
      <c r="U39" s="629"/>
      <c r="V39" s="629"/>
      <c r="W39" s="629"/>
      <c r="X39" s="571">
        <f>SUM(G39:W39)</f>
        <v>0</v>
      </c>
      <c r="Y39" s="622">
        <v>0</v>
      </c>
      <c r="Z39" s="572">
        <f>X39*Y39</f>
        <v>0</v>
      </c>
      <c r="AA39" s="623">
        <f>Z39*'5. BENEFITS CALC'!$F$28</f>
        <v>0</v>
      </c>
      <c r="AB39" s="650">
        <f>SUM(Z39:AA39)</f>
        <v>0</v>
      </c>
      <c r="AD39" s="632"/>
      <c r="AE39" s="634"/>
      <c r="AF39" s="634"/>
      <c r="AG39" s="634"/>
      <c r="AH39" s="634"/>
      <c r="AI39" s="634"/>
      <c r="AJ39" s="634"/>
      <c r="AK39" s="634"/>
      <c r="AL39" s="632"/>
    </row>
    <row r="40" spans="1:38" s="42" customFormat="1" ht="21.75" customHeight="1">
      <c r="A40" s="649"/>
      <c r="B40" s="625"/>
      <c r="C40" s="626"/>
      <c r="D40" s="1116"/>
      <c r="E40" s="1117"/>
      <c r="F40" s="631" t="s">
        <v>129</v>
      </c>
      <c r="G40" s="627"/>
      <c r="H40" s="627"/>
      <c r="I40" s="627"/>
      <c r="J40" s="627"/>
      <c r="K40" s="627"/>
      <c r="L40" s="627"/>
      <c r="M40" s="627"/>
      <c r="N40" s="627"/>
      <c r="O40" s="628"/>
      <c r="P40" s="628"/>
      <c r="Q40" s="628"/>
      <c r="R40" s="628"/>
      <c r="S40" s="629"/>
      <c r="T40" s="629"/>
      <c r="U40" s="629"/>
      <c r="V40" s="629"/>
      <c r="W40" s="629"/>
      <c r="X40" s="571">
        <f t="shared" ref="X40" si="29">SUM(G40:W40)</f>
        <v>0</v>
      </c>
      <c r="Y40" s="574">
        <f t="shared" ref="Y40" si="30">Y37*0.5</f>
        <v>0</v>
      </c>
      <c r="Z40" s="572">
        <f t="shared" ref="Z40:Z41" si="31">Y40*X40</f>
        <v>0</v>
      </c>
      <c r="AA40" s="623">
        <f>Z40*'5. BENEFITS CALC'!$F$28</f>
        <v>0</v>
      </c>
      <c r="AB40" s="650">
        <f t="shared" si="1"/>
        <v>0</v>
      </c>
      <c r="AD40" s="632"/>
      <c r="AE40" s="634"/>
      <c r="AF40" s="634"/>
      <c r="AG40" s="634"/>
      <c r="AH40" s="634"/>
      <c r="AI40" s="634"/>
      <c r="AJ40" s="634"/>
      <c r="AK40" s="634"/>
      <c r="AL40" s="632"/>
    </row>
    <row r="41" spans="1:38" s="42" customFormat="1" ht="21.75" customHeight="1">
      <c r="A41" s="651" t="s">
        <v>130</v>
      </c>
      <c r="B41" s="652"/>
      <c r="C41" s="653"/>
      <c r="D41" s="1080"/>
      <c r="E41" s="1081"/>
      <c r="F41" s="654" t="s">
        <v>131</v>
      </c>
      <c r="G41" s="655"/>
      <c r="H41" s="655"/>
      <c r="I41" s="655"/>
      <c r="J41" s="655"/>
      <c r="K41" s="655"/>
      <c r="L41" s="655"/>
      <c r="M41" s="655"/>
      <c r="N41" s="655"/>
      <c r="O41" s="656"/>
      <c r="P41" s="656"/>
      <c r="Q41" s="656"/>
      <c r="R41" s="656"/>
      <c r="S41" s="657"/>
      <c r="T41" s="657"/>
      <c r="U41" s="657"/>
      <c r="V41" s="657"/>
      <c r="W41" s="657"/>
      <c r="X41" s="658">
        <f t="shared" si="2"/>
        <v>0</v>
      </c>
      <c r="Y41" s="679">
        <f t="shared" ref="Y41" si="32">Y39-Y37</f>
        <v>0</v>
      </c>
      <c r="Z41" s="659">
        <f t="shared" si="31"/>
        <v>0</v>
      </c>
      <c r="AA41" s="660">
        <f>Z41*'5. BENEFITS CALC'!$G$28</f>
        <v>0</v>
      </c>
      <c r="AB41" s="661">
        <f t="shared" si="1"/>
        <v>0</v>
      </c>
      <c r="AD41" s="632"/>
      <c r="AE41" s="634"/>
      <c r="AF41" s="634"/>
      <c r="AG41" s="634"/>
      <c r="AH41" s="634"/>
      <c r="AI41" s="634"/>
      <c r="AJ41" s="634"/>
      <c r="AK41" s="634"/>
      <c r="AL41" s="632"/>
    </row>
    <row r="42" spans="1:38" s="42" customFormat="1" ht="21.75" customHeight="1">
      <c r="A42" s="662" t="s">
        <v>50</v>
      </c>
      <c r="B42" s="663"/>
      <c r="C42" s="664"/>
      <c r="D42" s="665"/>
      <c r="E42" s="666"/>
      <c r="F42" s="667" t="s">
        <v>107</v>
      </c>
      <c r="G42" s="668"/>
      <c r="H42" s="668"/>
      <c r="I42" s="668"/>
      <c r="J42" s="668"/>
      <c r="K42" s="668"/>
      <c r="L42" s="668"/>
      <c r="M42" s="668"/>
      <c r="N42" s="668"/>
      <c r="O42" s="669"/>
      <c r="P42" s="669"/>
      <c r="Q42" s="669"/>
      <c r="R42" s="669"/>
      <c r="S42" s="670"/>
      <c r="T42" s="670"/>
      <c r="U42" s="670"/>
      <c r="V42" s="670"/>
      <c r="W42" s="670"/>
      <c r="X42" s="644">
        <f>SUM(G42:W42)</f>
        <v>0</v>
      </c>
      <c r="Y42" s="645">
        <v>0</v>
      </c>
      <c r="Z42" s="646">
        <f>X42*Y42</f>
        <v>0</v>
      </c>
      <c r="AA42" s="647"/>
      <c r="AB42" s="648">
        <f>SUM(Z42:AA42)</f>
        <v>0</v>
      </c>
      <c r="AD42" s="632"/>
      <c r="AE42" s="634"/>
      <c r="AF42" s="634"/>
      <c r="AG42" s="634"/>
      <c r="AH42" s="634"/>
      <c r="AI42" s="634"/>
      <c r="AJ42" s="634"/>
      <c r="AK42" s="634"/>
      <c r="AL42" s="632"/>
    </row>
    <row r="43" spans="1:38" s="42" customFormat="1" ht="21.75" customHeight="1">
      <c r="A43" s="671" t="s">
        <v>108</v>
      </c>
      <c r="B43" s="616"/>
      <c r="C43" s="617"/>
      <c r="D43" s="929"/>
      <c r="E43" s="930"/>
      <c r="F43" s="630" t="s">
        <v>128</v>
      </c>
      <c r="G43" s="619"/>
      <c r="H43" s="619"/>
      <c r="I43" s="619"/>
      <c r="J43" s="619"/>
      <c r="K43" s="619"/>
      <c r="L43" s="619"/>
      <c r="M43" s="619"/>
      <c r="N43" s="619"/>
      <c r="O43" s="620"/>
      <c r="P43" s="620"/>
      <c r="Q43" s="620"/>
      <c r="R43" s="620"/>
      <c r="S43" s="621"/>
      <c r="T43" s="621"/>
      <c r="U43" s="621"/>
      <c r="V43" s="621"/>
      <c r="W43" s="621"/>
      <c r="X43" s="571">
        <f t="shared" si="2"/>
        <v>0</v>
      </c>
      <c r="Y43" s="574">
        <f t="shared" ref="Y43" si="33">(Y42*1.5)</f>
        <v>0</v>
      </c>
      <c r="Z43" s="572">
        <f t="shared" ref="Z43" si="34">(Y43-Y42)*X43</f>
        <v>0</v>
      </c>
      <c r="AA43" s="618">
        <f>Z43*'5. BENEFITS CALC'!$F$28</f>
        <v>0</v>
      </c>
      <c r="AB43" s="650">
        <f t="shared" si="1"/>
        <v>0</v>
      </c>
      <c r="AD43" s="632"/>
      <c r="AE43" s="632"/>
      <c r="AF43" s="632"/>
      <c r="AG43" s="632"/>
      <c r="AH43" s="632"/>
      <c r="AI43" s="632"/>
      <c r="AJ43" s="632"/>
      <c r="AK43" s="632"/>
      <c r="AL43" s="632"/>
    </row>
    <row r="44" spans="1:38" s="42" customFormat="1" ht="21.75" customHeight="1">
      <c r="A44" s="671"/>
      <c r="B44" s="616"/>
      <c r="C44" s="617"/>
      <c r="D44" s="1096"/>
      <c r="E44" s="1097"/>
      <c r="F44" s="630" t="s">
        <v>110</v>
      </c>
      <c r="G44" s="619"/>
      <c r="H44" s="619"/>
      <c r="I44" s="619"/>
      <c r="J44" s="619"/>
      <c r="K44" s="619"/>
      <c r="L44" s="619"/>
      <c r="M44" s="619"/>
      <c r="N44" s="619"/>
      <c r="O44" s="620"/>
      <c r="P44" s="620"/>
      <c r="Q44" s="620"/>
      <c r="R44" s="620"/>
      <c r="S44" s="621"/>
      <c r="T44" s="621"/>
      <c r="U44" s="621"/>
      <c r="V44" s="621"/>
      <c r="W44" s="621"/>
      <c r="X44" s="571">
        <f>SUM(G44:W44)</f>
        <v>0</v>
      </c>
      <c r="Y44" s="622">
        <v>0</v>
      </c>
      <c r="Z44" s="572">
        <f>X44*Y44</f>
        <v>0</v>
      </c>
      <c r="AA44" s="623">
        <f>Z44*'5. BENEFITS CALC'!$F$28</f>
        <v>0</v>
      </c>
      <c r="AB44" s="650">
        <f>SUM(Z44:AA44)</f>
        <v>0</v>
      </c>
      <c r="AD44" s="632"/>
      <c r="AE44" s="632"/>
      <c r="AF44" s="632"/>
      <c r="AG44" s="632"/>
      <c r="AH44" s="632"/>
      <c r="AI44" s="632"/>
      <c r="AJ44" s="632"/>
      <c r="AK44" s="632"/>
      <c r="AL44" s="632"/>
    </row>
    <row r="45" spans="1:38" s="42" customFormat="1" ht="21.75" customHeight="1">
      <c r="A45" s="671"/>
      <c r="B45" s="616"/>
      <c r="C45" s="617"/>
      <c r="D45" s="1095"/>
      <c r="E45" s="1095"/>
      <c r="F45" s="630" t="s">
        <v>129</v>
      </c>
      <c r="G45" s="569"/>
      <c r="H45" s="569"/>
      <c r="I45" s="569"/>
      <c r="J45" s="569"/>
      <c r="K45" s="569"/>
      <c r="L45" s="569"/>
      <c r="M45" s="569"/>
      <c r="N45" s="569"/>
      <c r="O45" s="624"/>
      <c r="P45" s="624"/>
      <c r="Q45" s="624"/>
      <c r="R45" s="624"/>
      <c r="S45" s="570"/>
      <c r="T45" s="570"/>
      <c r="U45" s="570"/>
      <c r="V45" s="570"/>
      <c r="W45" s="570"/>
      <c r="X45" s="571">
        <f t="shared" ref="X45" si="35">SUM(G45:W45)</f>
        <v>0</v>
      </c>
      <c r="Y45" s="574">
        <f t="shared" ref="Y45" si="36">Y42*0.5</f>
        <v>0</v>
      </c>
      <c r="Z45" s="572">
        <f t="shared" ref="Z45:Z46" si="37">Y45*X45</f>
        <v>0</v>
      </c>
      <c r="AA45" s="623">
        <f>Z45*'5. BENEFITS CALC'!$F$28</f>
        <v>0</v>
      </c>
      <c r="AB45" s="650">
        <f t="shared" si="1"/>
        <v>0</v>
      </c>
    </row>
    <row r="46" spans="1:38" s="42" customFormat="1" ht="21.75" customHeight="1">
      <c r="A46" s="672" t="s">
        <v>130</v>
      </c>
      <c r="B46" s="673"/>
      <c r="C46" s="674"/>
      <c r="D46" s="1072"/>
      <c r="E46" s="1073"/>
      <c r="F46" s="675" t="s">
        <v>131</v>
      </c>
      <c r="G46" s="676"/>
      <c r="H46" s="676"/>
      <c r="I46" s="676"/>
      <c r="J46" s="676"/>
      <c r="K46" s="676"/>
      <c r="L46" s="676"/>
      <c r="M46" s="676"/>
      <c r="N46" s="676"/>
      <c r="O46" s="677"/>
      <c r="P46" s="677"/>
      <c r="Q46" s="677"/>
      <c r="R46" s="677"/>
      <c r="S46" s="678"/>
      <c r="T46" s="678"/>
      <c r="U46" s="678"/>
      <c r="V46" s="678"/>
      <c r="W46" s="678"/>
      <c r="X46" s="658">
        <f t="shared" si="2"/>
        <v>0</v>
      </c>
      <c r="Y46" s="679">
        <f t="shared" ref="Y46" si="38">Y44-Y42</f>
        <v>0</v>
      </c>
      <c r="Z46" s="659">
        <f t="shared" si="37"/>
        <v>0</v>
      </c>
      <c r="AA46" s="660">
        <f>Z46*'5. BENEFITS CALC'!$G$28</f>
        <v>0</v>
      </c>
      <c r="AB46" s="661">
        <f t="shared" si="1"/>
        <v>0</v>
      </c>
    </row>
    <row r="47" spans="1:38" s="42" customFormat="1" ht="21.75" customHeight="1">
      <c r="A47" s="635" t="s">
        <v>50</v>
      </c>
      <c r="B47" s="636"/>
      <c r="C47" s="637"/>
      <c r="D47" s="638"/>
      <c r="E47" s="639"/>
      <c r="F47" s="640" t="s">
        <v>107</v>
      </c>
      <c r="G47" s="641"/>
      <c r="H47" s="641"/>
      <c r="I47" s="641"/>
      <c r="J47" s="641"/>
      <c r="K47" s="641"/>
      <c r="L47" s="641"/>
      <c r="M47" s="641"/>
      <c r="N47" s="641"/>
      <c r="O47" s="642"/>
      <c r="P47" s="642"/>
      <c r="Q47" s="642"/>
      <c r="R47" s="642"/>
      <c r="S47" s="643"/>
      <c r="T47" s="643"/>
      <c r="U47" s="643"/>
      <c r="V47" s="643"/>
      <c r="W47" s="643"/>
      <c r="X47" s="644">
        <f>SUM(G47:W47)</f>
        <v>0</v>
      </c>
      <c r="Y47" s="645">
        <v>0</v>
      </c>
      <c r="Z47" s="646">
        <f>X47*Y47</f>
        <v>0</v>
      </c>
      <c r="AA47" s="647"/>
      <c r="AB47" s="648">
        <f>SUM(Z47:AA47)</f>
        <v>0</v>
      </c>
    </row>
    <row r="48" spans="1:38" s="42" customFormat="1" ht="21.75" customHeight="1">
      <c r="A48" s="649" t="s">
        <v>108</v>
      </c>
      <c r="B48" s="625"/>
      <c r="C48" s="626"/>
      <c r="D48" s="1070"/>
      <c r="E48" s="1071"/>
      <c r="F48" s="631" t="s">
        <v>128</v>
      </c>
      <c r="G48" s="627"/>
      <c r="H48" s="627"/>
      <c r="I48" s="627"/>
      <c r="J48" s="627"/>
      <c r="K48" s="627"/>
      <c r="L48" s="627"/>
      <c r="M48" s="627"/>
      <c r="N48" s="627"/>
      <c r="O48" s="628"/>
      <c r="P48" s="628"/>
      <c r="Q48" s="628"/>
      <c r="R48" s="628"/>
      <c r="S48" s="629"/>
      <c r="T48" s="629"/>
      <c r="U48" s="629"/>
      <c r="V48" s="629"/>
      <c r="W48" s="629"/>
      <c r="X48" s="571">
        <f t="shared" si="2"/>
        <v>0</v>
      </c>
      <c r="Y48" s="574">
        <f t="shared" ref="Y48" si="39">(Y47*1.5)</f>
        <v>0</v>
      </c>
      <c r="Z48" s="572">
        <f t="shared" ref="Z48" si="40">(Y48-Y47)*X48</f>
        <v>0</v>
      </c>
      <c r="AA48" s="618">
        <f>Z48*'5. BENEFITS CALC'!$F$28</f>
        <v>0</v>
      </c>
      <c r="AB48" s="650">
        <f t="shared" si="1"/>
        <v>0</v>
      </c>
    </row>
    <row r="49" spans="1:28" s="42" customFormat="1" ht="21.75" customHeight="1">
      <c r="A49" s="649"/>
      <c r="B49" s="625"/>
      <c r="C49" s="626"/>
      <c r="D49" s="1116"/>
      <c r="E49" s="1117"/>
      <c r="F49" s="631" t="s">
        <v>110</v>
      </c>
      <c r="G49" s="627"/>
      <c r="H49" s="627"/>
      <c r="I49" s="627"/>
      <c r="J49" s="627"/>
      <c r="K49" s="627"/>
      <c r="L49" s="627"/>
      <c r="M49" s="627"/>
      <c r="N49" s="627"/>
      <c r="O49" s="628"/>
      <c r="P49" s="628"/>
      <c r="Q49" s="628"/>
      <c r="R49" s="628"/>
      <c r="S49" s="629"/>
      <c r="T49" s="629"/>
      <c r="U49" s="629"/>
      <c r="V49" s="629"/>
      <c r="W49" s="629"/>
      <c r="X49" s="571">
        <f>SUM(G49:W49)</f>
        <v>0</v>
      </c>
      <c r="Y49" s="622">
        <v>0</v>
      </c>
      <c r="Z49" s="572">
        <f>X49*Y49</f>
        <v>0</v>
      </c>
      <c r="AA49" s="623">
        <f>Z49*'5. BENEFITS CALC'!$F$28</f>
        <v>0</v>
      </c>
      <c r="AB49" s="650">
        <f>SUM(Z49:AA49)</f>
        <v>0</v>
      </c>
    </row>
    <row r="50" spans="1:28" s="42" customFormat="1" ht="21.75" customHeight="1">
      <c r="A50" s="649"/>
      <c r="B50" s="625"/>
      <c r="C50" s="626"/>
      <c r="D50" s="1116"/>
      <c r="E50" s="1117"/>
      <c r="F50" s="631" t="s">
        <v>129</v>
      </c>
      <c r="G50" s="627"/>
      <c r="H50" s="627"/>
      <c r="I50" s="627"/>
      <c r="J50" s="627"/>
      <c r="K50" s="627"/>
      <c r="L50" s="627"/>
      <c r="M50" s="627"/>
      <c r="N50" s="627"/>
      <c r="O50" s="628"/>
      <c r="P50" s="628"/>
      <c r="Q50" s="628"/>
      <c r="R50" s="628"/>
      <c r="S50" s="629"/>
      <c r="T50" s="629"/>
      <c r="U50" s="629"/>
      <c r="V50" s="629"/>
      <c r="W50" s="629"/>
      <c r="X50" s="571">
        <f t="shared" ref="X50" si="41">SUM(G50:W50)</f>
        <v>0</v>
      </c>
      <c r="Y50" s="574">
        <f t="shared" ref="Y50" si="42">Y47*0.5</f>
        <v>0</v>
      </c>
      <c r="Z50" s="572">
        <f t="shared" ref="Z50:Z51" si="43">Y50*X50</f>
        <v>0</v>
      </c>
      <c r="AA50" s="623">
        <f>Z50*'5. BENEFITS CALC'!$F$28</f>
        <v>0</v>
      </c>
      <c r="AB50" s="650">
        <f t="shared" si="1"/>
        <v>0</v>
      </c>
    </row>
    <row r="51" spans="1:28" s="42" customFormat="1" ht="21.75" customHeight="1">
      <c r="A51" s="651" t="s">
        <v>130</v>
      </c>
      <c r="B51" s="652"/>
      <c r="C51" s="653"/>
      <c r="D51" s="1080"/>
      <c r="E51" s="1081"/>
      <c r="F51" s="654" t="s">
        <v>131</v>
      </c>
      <c r="G51" s="655"/>
      <c r="H51" s="655"/>
      <c r="I51" s="655"/>
      <c r="J51" s="655"/>
      <c r="K51" s="655"/>
      <c r="L51" s="655"/>
      <c r="M51" s="655"/>
      <c r="N51" s="655"/>
      <c r="O51" s="656"/>
      <c r="P51" s="656"/>
      <c r="Q51" s="656"/>
      <c r="R51" s="656"/>
      <c r="S51" s="657"/>
      <c r="T51" s="657"/>
      <c r="U51" s="657"/>
      <c r="V51" s="657"/>
      <c r="W51" s="657"/>
      <c r="X51" s="658">
        <f t="shared" si="2"/>
        <v>0</v>
      </c>
      <c r="Y51" s="679">
        <f t="shared" ref="Y51" si="44">Y49-Y47</f>
        <v>0</v>
      </c>
      <c r="Z51" s="659">
        <f t="shared" si="43"/>
        <v>0</v>
      </c>
      <c r="AA51" s="660">
        <f>Z51*'5. BENEFITS CALC'!$G$28</f>
        <v>0</v>
      </c>
      <c r="AB51" s="661">
        <f t="shared" si="1"/>
        <v>0</v>
      </c>
    </row>
    <row r="52" spans="1:28" s="42" customFormat="1" ht="21.75" customHeight="1">
      <c r="A52" s="662" t="s">
        <v>50</v>
      </c>
      <c r="B52" s="663"/>
      <c r="C52" s="664"/>
      <c r="D52" s="665"/>
      <c r="E52" s="666"/>
      <c r="F52" s="667" t="s">
        <v>107</v>
      </c>
      <c r="G52" s="668"/>
      <c r="H52" s="668"/>
      <c r="I52" s="668"/>
      <c r="J52" s="668"/>
      <c r="K52" s="668"/>
      <c r="L52" s="668"/>
      <c r="M52" s="668"/>
      <c r="N52" s="668"/>
      <c r="O52" s="669"/>
      <c r="P52" s="669"/>
      <c r="Q52" s="669"/>
      <c r="R52" s="669"/>
      <c r="S52" s="670"/>
      <c r="T52" s="670"/>
      <c r="U52" s="670"/>
      <c r="V52" s="670"/>
      <c r="W52" s="670"/>
      <c r="X52" s="644">
        <f>SUM(G52:W52)</f>
        <v>0</v>
      </c>
      <c r="Y52" s="645">
        <v>0</v>
      </c>
      <c r="Z52" s="646">
        <f>X52*Y52</f>
        <v>0</v>
      </c>
      <c r="AA52" s="647"/>
      <c r="AB52" s="648">
        <f>SUM(Z52:AA52)</f>
        <v>0</v>
      </c>
    </row>
    <row r="53" spans="1:28" s="42" customFormat="1" ht="21.75" customHeight="1">
      <c r="A53" s="671" t="s">
        <v>108</v>
      </c>
      <c r="B53" s="616"/>
      <c r="C53" s="617"/>
      <c r="D53" s="929"/>
      <c r="E53" s="930"/>
      <c r="F53" s="630" t="s">
        <v>128</v>
      </c>
      <c r="G53" s="619"/>
      <c r="H53" s="619"/>
      <c r="I53" s="619"/>
      <c r="J53" s="619"/>
      <c r="K53" s="619"/>
      <c r="L53" s="619"/>
      <c r="M53" s="619"/>
      <c r="N53" s="619"/>
      <c r="O53" s="620"/>
      <c r="P53" s="620"/>
      <c r="Q53" s="620"/>
      <c r="R53" s="620"/>
      <c r="S53" s="621"/>
      <c r="T53" s="621"/>
      <c r="U53" s="621"/>
      <c r="V53" s="621"/>
      <c r="W53" s="621"/>
      <c r="X53" s="571">
        <f t="shared" si="2"/>
        <v>0</v>
      </c>
      <c r="Y53" s="574">
        <f t="shared" ref="Y53" si="45">(Y52*1.5)</f>
        <v>0</v>
      </c>
      <c r="Z53" s="572">
        <f t="shared" ref="Z53" si="46">(Y53-Y52)*X53</f>
        <v>0</v>
      </c>
      <c r="AA53" s="618">
        <f>Z53*'5. BENEFITS CALC'!$F$28</f>
        <v>0</v>
      </c>
      <c r="AB53" s="650">
        <f t="shared" si="1"/>
        <v>0</v>
      </c>
    </row>
    <row r="54" spans="1:28" s="42" customFormat="1" ht="21.75" customHeight="1">
      <c r="A54" s="671"/>
      <c r="B54" s="616"/>
      <c r="C54" s="617"/>
      <c r="D54" s="1096"/>
      <c r="E54" s="1097"/>
      <c r="F54" s="630" t="s">
        <v>110</v>
      </c>
      <c r="G54" s="619"/>
      <c r="H54" s="619"/>
      <c r="I54" s="619"/>
      <c r="J54" s="619"/>
      <c r="K54" s="619"/>
      <c r="L54" s="619"/>
      <c r="M54" s="619"/>
      <c r="N54" s="619"/>
      <c r="O54" s="620"/>
      <c r="P54" s="620"/>
      <c r="Q54" s="620"/>
      <c r="R54" s="620"/>
      <c r="S54" s="621"/>
      <c r="T54" s="621"/>
      <c r="U54" s="621"/>
      <c r="V54" s="621"/>
      <c r="W54" s="621"/>
      <c r="X54" s="571">
        <f>SUM(G54:W54)</f>
        <v>0</v>
      </c>
      <c r="Y54" s="622">
        <v>0</v>
      </c>
      <c r="Z54" s="572">
        <f>X54*Y54</f>
        <v>0</v>
      </c>
      <c r="AA54" s="623">
        <f>Z54*'5. BENEFITS CALC'!$F$28</f>
        <v>0</v>
      </c>
      <c r="AB54" s="650">
        <f>SUM(Z54:AA54)</f>
        <v>0</v>
      </c>
    </row>
    <row r="55" spans="1:28" s="42" customFormat="1" ht="21.75" customHeight="1">
      <c r="A55" s="671"/>
      <c r="B55" s="616"/>
      <c r="C55" s="617"/>
      <c r="D55" s="1095"/>
      <c r="E55" s="1095"/>
      <c r="F55" s="630" t="s">
        <v>129</v>
      </c>
      <c r="G55" s="569"/>
      <c r="H55" s="569"/>
      <c r="I55" s="569"/>
      <c r="J55" s="569"/>
      <c r="K55" s="569"/>
      <c r="L55" s="569"/>
      <c r="M55" s="569"/>
      <c r="N55" s="569"/>
      <c r="O55" s="624"/>
      <c r="P55" s="624"/>
      <c r="Q55" s="624"/>
      <c r="R55" s="624"/>
      <c r="S55" s="570"/>
      <c r="T55" s="570"/>
      <c r="U55" s="570"/>
      <c r="V55" s="570"/>
      <c r="W55" s="570"/>
      <c r="X55" s="571">
        <f t="shared" ref="X55" si="47">SUM(G55:W55)</f>
        <v>0</v>
      </c>
      <c r="Y55" s="574">
        <f t="shared" ref="Y55" si="48">Y52*0.5</f>
        <v>0</v>
      </c>
      <c r="Z55" s="572">
        <f t="shared" ref="Z55:Z56" si="49">Y55*X55</f>
        <v>0</v>
      </c>
      <c r="AA55" s="623">
        <f>Z55*'5. BENEFITS CALC'!$F$28</f>
        <v>0</v>
      </c>
      <c r="AB55" s="650">
        <f t="shared" si="1"/>
        <v>0</v>
      </c>
    </row>
    <row r="56" spans="1:28" s="42" customFormat="1" ht="21.75" customHeight="1">
      <c r="A56" s="672" t="s">
        <v>130</v>
      </c>
      <c r="B56" s="673"/>
      <c r="C56" s="674"/>
      <c r="D56" s="1072"/>
      <c r="E56" s="1073"/>
      <c r="F56" s="675" t="s">
        <v>131</v>
      </c>
      <c r="G56" s="676"/>
      <c r="H56" s="676"/>
      <c r="I56" s="676"/>
      <c r="J56" s="676"/>
      <c r="K56" s="676"/>
      <c r="L56" s="676"/>
      <c r="M56" s="676"/>
      <c r="N56" s="676"/>
      <c r="O56" s="677"/>
      <c r="P56" s="677"/>
      <c r="Q56" s="677"/>
      <c r="R56" s="677"/>
      <c r="S56" s="678"/>
      <c r="T56" s="678"/>
      <c r="U56" s="678"/>
      <c r="V56" s="678"/>
      <c r="W56" s="678"/>
      <c r="X56" s="658">
        <f t="shared" si="2"/>
        <v>0</v>
      </c>
      <c r="Y56" s="679">
        <f t="shared" ref="Y56" si="50">Y54-Y52</f>
        <v>0</v>
      </c>
      <c r="Z56" s="659">
        <f t="shared" si="49"/>
        <v>0</v>
      </c>
      <c r="AA56" s="660">
        <f>Z56*'5. BENEFITS CALC'!$G$28</f>
        <v>0</v>
      </c>
      <c r="AB56" s="661">
        <f t="shared" si="1"/>
        <v>0</v>
      </c>
    </row>
    <row r="57" spans="1:28" s="42" customFormat="1" ht="21.75" customHeight="1">
      <c r="A57" s="635" t="s">
        <v>50</v>
      </c>
      <c r="B57" s="636"/>
      <c r="C57" s="637"/>
      <c r="D57" s="638"/>
      <c r="E57" s="639"/>
      <c r="F57" s="640" t="s">
        <v>107</v>
      </c>
      <c r="G57" s="641"/>
      <c r="H57" s="641"/>
      <c r="I57" s="641"/>
      <c r="J57" s="641"/>
      <c r="K57" s="641"/>
      <c r="L57" s="641"/>
      <c r="M57" s="641"/>
      <c r="N57" s="641"/>
      <c r="O57" s="642"/>
      <c r="P57" s="642"/>
      <c r="Q57" s="642"/>
      <c r="R57" s="642"/>
      <c r="S57" s="643"/>
      <c r="T57" s="643"/>
      <c r="U57" s="643"/>
      <c r="V57" s="643"/>
      <c r="W57" s="643"/>
      <c r="X57" s="644">
        <f>SUM(G57:W57)</f>
        <v>0</v>
      </c>
      <c r="Y57" s="645">
        <v>0</v>
      </c>
      <c r="Z57" s="646">
        <f>X57*Y57</f>
        <v>0</v>
      </c>
      <c r="AA57" s="647"/>
      <c r="AB57" s="648">
        <f>SUM(Z57:AA57)</f>
        <v>0</v>
      </c>
    </row>
    <row r="58" spans="1:28" s="42" customFormat="1" ht="21.75" customHeight="1">
      <c r="A58" s="649" t="s">
        <v>108</v>
      </c>
      <c r="B58" s="625"/>
      <c r="C58" s="626"/>
      <c r="D58" s="1070"/>
      <c r="E58" s="1071"/>
      <c r="F58" s="631" t="s">
        <v>128</v>
      </c>
      <c r="G58" s="627"/>
      <c r="H58" s="627"/>
      <c r="I58" s="627"/>
      <c r="J58" s="627"/>
      <c r="K58" s="627"/>
      <c r="L58" s="627"/>
      <c r="M58" s="627"/>
      <c r="N58" s="627"/>
      <c r="O58" s="628"/>
      <c r="P58" s="628"/>
      <c r="Q58" s="628"/>
      <c r="R58" s="628"/>
      <c r="S58" s="629"/>
      <c r="T58" s="629"/>
      <c r="U58" s="629"/>
      <c r="V58" s="629"/>
      <c r="W58" s="629"/>
      <c r="X58" s="571">
        <f t="shared" si="2"/>
        <v>0</v>
      </c>
      <c r="Y58" s="574">
        <f t="shared" ref="Y58" si="51">(Y57*1.5)</f>
        <v>0</v>
      </c>
      <c r="Z58" s="572">
        <f t="shared" ref="Z58" si="52">(Y58-Y57)*X58</f>
        <v>0</v>
      </c>
      <c r="AA58" s="618">
        <f>Z58*'5. BENEFITS CALC'!$F$28</f>
        <v>0</v>
      </c>
      <c r="AB58" s="650">
        <f t="shared" si="1"/>
        <v>0</v>
      </c>
    </row>
    <row r="59" spans="1:28" s="42" customFormat="1" ht="21.75" customHeight="1">
      <c r="A59" s="649"/>
      <c r="B59" s="625"/>
      <c r="C59" s="626"/>
      <c r="D59" s="1116"/>
      <c r="E59" s="1117"/>
      <c r="F59" s="631" t="s">
        <v>110</v>
      </c>
      <c r="G59" s="627"/>
      <c r="H59" s="627"/>
      <c r="I59" s="627"/>
      <c r="J59" s="627"/>
      <c r="K59" s="627"/>
      <c r="L59" s="627"/>
      <c r="M59" s="627"/>
      <c r="N59" s="627"/>
      <c r="O59" s="628"/>
      <c r="P59" s="628"/>
      <c r="Q59" s="628"/>
      <c r="R59" s="628"/>
      <c r="S59" s="629"/>
      <c r="T59" s="629"/>
      <c r="U59" s="629"/>
      <c r="V59" s="629"/>
      <c r="W59" s="629"/>
      <c r="X59" s="571">
        <f>SUM(G59:W59)</f>
        <v>0</v>
      </c>
      <c r="Y59" s="622">
        <v>0</v>
      </c>
      <c r="Z59" s="572">
        <f>X59*Y59</f>
        <v>0</v>
      </c>
      <c r="AA59" s="623">
        <f>Z59*'5. BENEFITS CALC'!$F$28</f>
        <v>0</v>
      </c>
      <c r="AB59" s="650">
        <f>SUM(Z59:AA59)</f>
        <v>0</v>
      </c>
    </row>
    <row r="60" spans="1:28" s="42" customFormat="1" ht="21.75" customHeight="1">
      <c r="A60" s="649"/>
      <c r="B60" s="625"/>
      <c r="C60" s="626"/>
      <c r="D60" s="1116"/>
      <c r="E60" s="1117"/>
      <c r="F60" s="631" t="s">
        <v>129</v>
      </c>
      <c r="G60" s="627"/>
      <c r="H60" s="627"/>
      <c r="I60" s="627"/>
      <c r="J60" s="627"/>
      <c r="K60" s="627"/>
      <c r="L60" s="627"/>
      <c r="M60" s="627"/>
      <c r="N60" s="627"/>
      <c r="O60" s="628"/>
      <c r="P60" s="628"/>
      <c r="Q60" s="628"/>
      <c r="R60" s="628"/>
      <c r="S60" s="629"/>
      <c r="T60" s="629"/>
      <c r="U60" s="629"/>
      <c r="V60" s="629"/>
      <c r="W60" s="629"/>
      <c r="X60" s="571">
        <f t="shared" ref="X60" si="53">SUM(G60:W60)</f>
        <v>0</v>
      </c>
      <c r="Y60" s="574">
        <f t="shared" ref="Y60" si="54">Y57*0.5</f>
        <v>0</v>
      </c>
      <c r="Z60" s="572">
        <f t="shared" ref="Z60:Z61" si="55">Y60*X60</f>
        <v>0</v>
      </c>
      <c r="AA60" s="623">
        <f>Z60*'5. BENEFITS CALC'!$F$28</f>
        <v>0</v>
      </c>
      <c r="AB60" s="650">
        <f t="shared" si="1"/>
        <v>0</v>
      </c>
    </row>
    <row r="61" spans="1:28" s="42" customFormat="1" ht="21.75" customHeight="1">
      <c r="A61" s="651" t="s">
        <v>130</v>
      </c>
      <c r="B61" s="652"/>
      <c r="C61" s="653"/>
      <c r="D61" s="1080"/>
      <c r="E61" s="1081"/>
      <c r="F61" s="654" t="s">
        <v>131</v>
      </c>
      <c r="G61" s="655"/>
      <c r="H61" s="655"/>
      <c r="I61" s="655"/>
      <c r="J61" s="655"/>
      <c r="K61" s="655"/>
      <c r="L61" s="655"/>
      <c r="M61" s="655"/>
      <c r="N61" s="655"/>
      <c r="O61" s="656"/>
      <c r="P61" s="656"/>
      <c r="Q61" s="656"/>
      <c r="R61" s="656"/>
      <c r="S61" s="657"/>
      <c r="T61" s="657"/>
      <c r="U61" s="657"/>
      <c r="V61" s="657"/>
      <c r="W61" s="657"/>
      <c r="X61" s="658">
        <f t="shared" si="2"/>
        <v>0</v>
      </c>
      <c r="Y61" s="679">
        <f t="shared" ref="Y61" si="56">Y59-Y57</f>
        <v>0</v>
      </c>
      <c r="Z61" s="659">
        <f t="shared" si="55"/>
        <v>0</v>
      </c>
      <c r="AA61" s="660">
        <f>Z61*'5. BENEFITS CALC'!$G$28</f>
        <v>0</v>
      </c>
      <c r="AB61" s="661">
        <f t="shared" si="1"/>
        <v>0</v>
      </c>
    </row>
    <row r="62" spans="1:28" s="42" customFormat="1" ht="21.75" customHeight="1">
      <c r="A62" s="662" t="s">
        <v>50</v>
      </c>
      <c r="B62" s="663"/>
      <c r="C62" s="664"/>
      <c r="D62" s="665"/>
      <c r="E62" s="666"/>
      <c r="F62" s="667" t="s">
        <v>107</v>
      </c>
      <c r="G62" s="668"/>
      <c r="H62" s="668"/>
      <c r="I62" s="668"/>
      <c r="J62" s="668"/>
      <c r="K62" s="668"/>
      <c r="L62" s="668"/>
      <c r="M62" s="668"/>
      <c r="N62" s="668"/>
      <c r="O62" s="669"/>
      <c r="P62" s="669"/>
      <c r="Q62" s="669"/>
      <c r="R62" s="669"/>
      <c r="S62" s="670"/>
      <c r="T62" s="670"/>
      <c r="U62" s="670"/>
      <c r="V62" s="670"/>
      <c r="W62" s="670"/>
      <c r="X62" s="644">
        <f>SUM(G62:W62)</f>
        <v>0</v>
      </c>
      <c r="Y62" s="645">
        <v>0</v>
      </c>
      <c r="Z62" s="646">
        <f>X62*Y62</f>
        <v>0</v>
      </c>
      <c r="AA62" s="647"/>
      <c r="AB62" s="648">
        <f>SUM(Z62:AA62)</f>
        <v>0</v>
      </c>
    </row>
    <row r="63" spans="1:28" s="42" customFormat="1" ht="21.65" customHeight="1">
      <c r="A63" s="671" t="s">
        <v>108</v>
      </c>
      <c r="B63" s="616"/>
      <c r="C63" s="617"/>
      <c r="D63" s="929"/>
      <c r="E63" s="930"/>
      <c r="F63" s="630" t="s">
        <v>128</v>
      </c>
      <c r="G63" s="619"/>
      <c r="H63" s="619"/>
      <c r="I63" s="619"/>
      <c r="J63" s="619"/>
      <c r="K63" s="619"/>
      <c r="L63" s="619"/>
      <c r="M63" s="619"/>
      <c r="N63" s="619"/>
      <c r="O63" s="620"/>
      <c r="P63" s="620"/>
      <c r="Q63" s="620"/>
      <c r="R63" s="620"/>
      <c r="S63" s="621"/>
      <c r="T63" s="621"/>
      <c r="U63" s="621"/>
      <c r="V63" s="621"/>
      <c r="W63" s="621"/>
      <c r="X63" s="571">
        <f t="shared" si="2"/>
        <v>0</v>
      </c>
      <c r="Y63" s="574">
        <f t="shared" ref="Y63" si="57">(Y62*1.5)</f>
        <v>0</v>
      </c>
      <c r="Z63" s="572">
        <f t="shared" ref="Z63" si="58">(Y63-Y62)*X63</f>
        <v>0</v>
      </c>
      <c r="AA63" s="618">
        <f>Z63*'5. BENEFITS CALC'!$F$28</f>
        <v>0</v>
      </c>
      <c r="AB63" s="650">
        <f t="shared" si="1"/>
        <v>0</v>
      </c>
    </row>
    <row r="64" spans="1:28" s="42" customFormat="1" ht="21.65" customHeight="1">
      <c r="A64" s="671"/>
      <c r="B64" s="616"/>
      <c r="C64" s="617"/>
      <c r="D64" s="1096"/>
      <c r="E64" s="1097"/>
      <c r="F64" s="630" t="s">
        <v>110</v>
      </c>
      <c r="G64" s="619"/>
      <c r="H64" s="619"/>
      <c r="I64" s="619"/>
      <c r="J64" s="619"/>
      <c r="K64" s="619"/>
      <c r="L64" s="619"/>
      <c r="M64" s="619"/>
      <c r="N64" s="619"/>
      <c r="O64" s="620"/>
      <c r="P64" s="620"/>
      <c r="Q64" s="620"/>
      <c r="R64" s="620"/>
      <c r="S64" s="621"/>
      <c r="T64" s="621"/>
      <c r="U64" s="621"/>
      <c r="V64" s="621"/>
      <c r="W64" s="621"/>
      <c r="X64" s="571">
        <f>SUM(G64:W64)</f>
        <v>0</v>
      </c>
      <c r="Y64" s="622">
        <v>0</v>
      </c>
      <c r="Z64" s="572">
        <f>X64*Y64</f>
        <v>0</v>
      </c>
      <c r="AA64" s="623">
        <f>Z64*'5. BENEFITS CALC'!$F$28</f>
        <v>0</v>
      </c>
      <c r="AB64" s="650">
        <f>SUM(Z64:AA64)</f>
        <v>0</v>
      </c>
    </row>
    <row r="65" spans="1:28" s="42" customFormat="1" ht="21.65" customHeight="1">
      <c r="A65" s="671"/>
      <c r="B65" s="616"/>
      <c r="C65" s="617"/>
      <c r="D65" s="1095"/>
      <c r="E65" s="1095"/>
      <c r="F65" s="630" t="s">
        <v>129</v>
      </c>
      <c r="G65" s="569"/>
      <c r="H65" s="569"/>
      <c r="I65" s="569"/>
      <c r="J65" s="569"/>
      <c r="K65" s="569"/>
      <c r="L65" s="569"/>
      <c r="M65" s="569"/>
      <c r="N65" s="569"/>
      <c r="O65" s="624"/>
      <c r="P65" s="624"/>
      <c r="Q65" s="624"/>
      <c r="R65" s="624"/>
      <c r="S65" s="570"/>
      <c r="T65" s="570"/>
      <c r="U65" s="570"/>
      <c r="V65" s="570"/>
      <c r="W65" s="570"/>
      <c r="X65" s="571">
        <f t="shared" ref="X65" si="59">SUM(G65:W65)</f>
        <v>0</v>
      </c>
      <c r="Y65" s="574">
        <f t="shared" ref="Y65" si="60">Y62*0.5</f>
        <v>0</v>
      </c>
      <c r="Z65" s="572">
        <f t="shared" ref="Z65:Z66" si="61">Y65*X65</f>
        <v>0</v>
      </c>
      <c r="AA65" s="623">
        <f>Z65*'5. BENEFITS CALC'!$F$28</f>
        <v>0</v>
      </c>
      <c r="AB65" s="650">
        <f t="shared" si="1"/>
        <v>0</v>
      </c>
    </row>
    <row r="66" spans="1:28" s="42" customFormat="1" ht="21.75" customHeight="1">
      <c r="A66" s="672" t="s">
        <v>130</v>
      </c>
      <c r="B66" s="673"/>
      <c r="C66" s="674"/>
      <c r="D66" s="1072"/>
      <c r="E66" s="1073"/>
      <c r="F66" s="675" t="s">
        <v>131</v>
      </c>
      <c r="G66" s="676"/>
      <c r="H66" s="676"/>
      <c r="I66" s="676"/>
      <c r="J66" s="676"/>
      <c r="K66" s="676"/>
      <c r="L66" s="676"/>
      <c r="M66" s="676"/>
      <c r="N66" s="676"/>
      <c r="O66" s="677"/>
      <c r="P66" s="677"/>
      <c r="Q66" s="677"/>
      <c r="R66" s="677"/>
      <c r="S66" s="678"/>
      <c r="T66" s="678"/>
      <c r="U66" s="678"/>
      <c r="V66" s="678"/>
      <c r="W66" s="678"/>
      <c r="X66" s="658">
        <f t="shared" si="2"/>
        <v>0</v>
      </c>
      <c r="Y66" s="679">
        <f t="shared" ref="Y66" si="62">Y64-Y62</f>
        <v>0</v>
      </c>
      <c r="Z66" s="659">
        <f t="shared" si="61"/>
        <v>0</v>
      </c>
      <c r="AA66" s="660">
        <f>Z66*'5. BENEFITS CALC'!$G$28</f>
        <v>0</v>
      </c>
      <c r="AB66" s="661">
        <f t="shared" si="1"/>
        <v>0</v>
      </c>
    </row>
    <row r="67" spans="1:28" s="42" customFormat="1" ht="21.75" customHeight="1">
      <c r="A67" s="635" t="s">
        <v>50</v>
      </c>
      <c r="B67" s="636"/>
      <c r="C67" s="637"/>
      <c r="D67" s="638"/>
      <c r="E67" s="639"/>
      <c r="F67" s="640" t="s">
        <v>107</v>
      </c>
      <c r="G67" s="641"/>
      <c r="H67" s="641"/>
      <c r="I67" s="641"/>
      <c r="J67" s="641"/>
      <c r="K67" s="641"/>
      <c r="L67" s="641"/>
      <c r="M67" s="641"/>
      <c r="N67" s="641"/>
      <c r="O67" s="642"/>
      <c r="P67" s="642"/>
      <c r="Q67" s="642"/>
      <c r="R67" s="642"/>
      <c r="S67" s="643"/>
      <c r="T67" s="643"/>
      <c r="U67" s="643"/>
      <c r="V67" s="643"/>
      <c r="W67" s="643"/>
      <c r="X67" s="644">
        <f>SUM(G67:W67)</f>
        <v>0</v>
      </c>
      <c r="Y67" s="645">
        <v>0</v>
      </c>
      <c r="Z67" s="646">
        <f>X67*Y67</f>
        <v>0</v>
      </c>
      <c r="AA67" s="647"/>
      <c r="AB67" s="648">
        <f>SUM(Z67:AA67)</f>
        <v>0</v>
      </c>
    </row>
    <row r="68" spans="1:28" s="42" customFormat="1" ht="21.75" customHeight="1">
      <c r="A68" s="649" t="s">
        <v>108</v>
      </c>
      <c r="B68" s="625"/>
      <c r="C68" s="626"/>
      <c r="D68" s="1070"/>
      <c r="E68" s="1071"/>
      <c r="F68" s="631" t="s">
        <v>128</v>
      </c>
      <c r="G68" s="627"/>
      <c r="H68" s="627"/>
      <c r="I68" s="627"/>
      <c r="J68" s="627"/>
      <c r="K68" s="627"/>
      <c r="L68" s="627"/>
      <c r="M68" s="627"/>
      <c r="N68" s="627"/>
      <c r="O68" s="628"/>
      <c r="P68" s="628"/>
      <c r="Q68" s="628"/>
      <c r="R68" s="628"/>
      <c r="S68" s="629"/>
      <c r="T68" s="629"/>
      <c r="U68" s="629"/>
      <c r="V68" s="629"/>
      <c r="W68" s="629"/>
      <c r="X68" s="571">
        <f t="shared" si="2"/>
        <v>0</v>
      </c>
      <c r="Y68" s="574">
        <f t="shared" ref="Y68" si="63">(Y67*1.5)</f>
        <v>0</v>
      </c>
      <c r="Z68" s="572">
        <f t="shared" ref="Z68" si="64">(Y68-Y67)*X68</f>
        <v>0</v>
      </c>
      <c r="AA68" s="618">
        <f>Z68*'5. BENEFITS CALC'!$F$28</f>
        <v>0</v>
      </c>
      <c r="AB68" s="650">
        <f t="shared" si="1"/>
        <v>0</v>
      </c>
    </row>
    <row r="69" spans="1:28" s="42" customFormat="1" ht="21.75" customHeight="1">
      <c r="A69" s="649"/>
      <c r="B69" s="625"/>
      <c r="C69" s="626"/>
      <c r="D69" s="1116"/>
      <c r="E69" s="1117"/>
      <c r="F69" s="631" t="s">
        <v>110</v>
      </c>
      <c r="G69" s="627"/>
      <c r="H69" s="627"/>
      <c r="I69" s="627"/>
      <c r="J69" s="627"/>
      <c r="K69" s="627"/>
      <c r="L69" s="627"/>
      <c r="M69" s="627"/>
      <c r="N69" s="627"/>
      <c r="O69" s="628"/>
      <c r="P69" s="628"/>
      <c r="Q69" s="628"/>
      <c r="R69" s="628"/>
      <c r="S69" s="629"/>
      <c r="T69" s="629"/>
      <c r="U69" s="629"/>
      <c r="V69" s="629"/>
      <c r="W69" s="629"/>
      <c r="X69" s="571">
        <f>SUM(G69:W69)</f>
        <v>0</v>
      </c>
      <c r="Y69" s="622">
        <v>0</v>
      </c>
      <c r="Z69" s="572">
        <f>X69*Y69</f>
        <v>0</v>
      </c>
      <c r="AA69" s="623">
        <f>Z69*'5. BENEFITS CALC'!$F$28</f>
        <v>0</v>
      </c>
      <c r="AB69" s="650">
        <f>SUM(Z69:AA69)</f>
        <v>0</v>
      </c>
    </row>
    <row r="70" spans="1:28" s="42" customFormat="1" ht="21.75" customHeight="1">
      <c r="A70" s="649"/>
      <c r="B70" s="625"/>
      <c r="C70" s="626"/>
      <c r="D70" s="1116"/>
      <c r="E70" s="1117"/>
      <c r="F70" s="631" t="s">
        <v>129</v>
      </c>
      <c r="G70" s="627"/>
      <c r="H70" s="627"/>
      <c r="I70" s="627"/>
      <c r="J70" s="627"/>
      <c r="K70" s="627"/>
      <c r="L70" s="627"/>
      <c r="M70" s="627"/>
      <c r="N70" s="627"/>
      <c r="O70" s="628"/>
      <c r="P70" s="628"/>
      <c r="Q70" s="628"/>
      <c r="R70" s="628"/>
      <c r="S70" s="629"/>
      <c r="T70" s="629"/>
      <c r="U70" s="629"/>
      <c r="V70" s="629"/>
      <c r="W70" s="629"/>
      <c r="X70" s="571">
        <f t="shared" ref="X70" si="65">SUM(G70:W70)</f>
        <v>0</v>
      </c>
      <c r="Y70" s="574">
        <f t="shared" ref="Y70" si="66">Y67*0.5</f>
        <v>0</v>
      </c>
      <c r="Z70" s="572">
        <f t="shared" ref="Z70:Z71" si="67">Y70*X70</f>
        <v>0</v>
      </c>
      <c r="AA70" s="623">
        <f>Z70*'5. BENEFITS CALC'!$F$28</f>
        <v>0</v>
      </c>
      <c r="AB70" s="650">
        <f t="shared" si="1"/>
        <v>0</v>
      </c>
    </row>
    <row r="71" spans="1:28" s="42" customFormat="1" ht="21.75" customHeight="1">
      <c r="A71" s="651" t="s">
        <v>130</v>
      </c>
      <c r="B71" s="652"/>
      <c r="C71" s="653"/>
      <c r="D71" s="1080"/>
      <c r="E71" s="1081"/>
      <c r="F71" s="654" t="s">
        <v>131</v>
      </c>
      <c r="G71" s="655"/>
      <c r="H71" s="655"/>
      <c r="I71" s="655"/>
      <c r="J71" s="655"/>
      <c r="K71" s="655"/>
      <c r="L71" s="655"/>
      <c r="M71" s="655"/>
      <c r="N71" s="655"/>
      <c r="O71" s="656"/>
      <c r="P71" s="656"/>
      <c r="Q71" s="656"/>
      <c r="R71" s="656"/>
      <c r="S71" s="657"/>
      <c r="T71" s="657"/>
      <c r="U71" s="657"/>
      <c r="V71" s="657"/>
      <c r="W71" s="657"/>
      <c r="X71" s="658">
        <f t="shared" si="2"/>
        <v>0</v>
      </c>
      <c r="Y71" s="679">
        <f t="shared" ref="Y71" si="68">Y69-Y67</f>
        <v>0</v>
      </c>
      <c r="Z71" s="659">
        <f t="shared" si="67"/>
        <v>0</v>
      </c>
      <c r="AA71" s="660">
        <f>Z71*'5. BENEFITS CALC'!$G$28</f>
        <v>0</v>
      </c>
      <c r="AB71" s="661">
        <f t="shared" si="1"/>
        <v>0</v>
      </c>
    </row>
    <row r="72" spans="1:28" s="42" customFormat="1" ht="21.75" customHeight="1">
      <c r="A72" s="662" t="s">
        <v>50</v>
      </c>
      <c r="B72" s="663"/>
      <c r="C72" s="664"/>
      <c r="D72" s="665"/>
      <c r="E72" s="666"/>
      <c r="F72" s="667" t="s">
        <v>107</v>
      </c>
      <c r="G72" s="668"/>
      <c r="H72" s="668"/>
      <c r="I72" s="668"/>
      <c r="J72" s="668"/>
      <c r="K72" s="668"/>
      <c r="L72" s="668"/>
      <c r="M72" s="668"/>
      <c r="N72" s="668"/>
      <c r="O72" s="669"/>
      <c r="P72" s="669"/>
      <c r="Q72" s="669"/>
      <c r="R72" s="669"/>
      <c r="S72" s="670"/>
      <c r="T72" s="670"/>
      <c r="U72" s="670"/>
      <c r="V72" s="670"/>
      <c r="W72" s="670"/>
      <c r="X72" s="644">
        <f>SUM(G72:W72)</f>
        <v>0</v>
      </c>
      <c r="Y72" s="645">
        <v>0</v>
      </c>
      <c r="Z72" s="646">
        <f>X72*Y72</f>
        <v>0</v>
      </c>
      <c r="AA72" s="647"/>
      <c r="AB72" s="648">
        <f>SUM(Z72:AA72)</f>
        <v>0</v>
      </c>
    </row>
    <row r="73" spans="1:28" s="42" customFormat="1" ht="21.75" customHeight="1">
      <c r="A73" s="671" t="s">
        <v>108</v>
      </c>
      <c r="B73" s="616"/>
      <c r="C73" s="617"/>
      <c r="D73" s="929"/>
      <c r="E73" s="930"/>
      <c r="F73" s="630" t="s">
        <v>128</v>
      </c>
      <c r="G73" s="619"/>
      <c r="H73" s="619"/>
      <c r="I73" s="619"/>
      <c r="J73" s="619"/>
      <c r="K73" s="619"/>
      <c r="L73" s="619"/>
      <c r="M73" s="619"/>
      <c r="N73" s="619"/>
      <c r="O73" s="620"/>
      <c r="P73" s="620"/>
      <c r="Q73" s="620"/>
      <c r="R73" s="620"/>
      <c r="S73" s="621"/>
      <c r="T73" s="621"/>
      <c r="U73" s="621"/>
      <c r="V73" s="621"/>
      <c r="W73" s="621"/>
      <c r="X73" s="571">
        <f t="shared" si="2"/>
        <v>0</v>
      </c>
      <c r="Y73" s="574">
        <f t="shared" ref="Y73" si="69">(Y72*1.5)</f>
        <v>0</v>
      </c>
      <c r="Z73" s="572">
        <f t="shared" ref="Z73" si="70">(Y73-Y72)*X73</f>
        <v>0</v>
      </c>
      <c r="AA73" s="618">
        <f>Z73*'5. BENEFITS CALC'!$F$28</f>
        <v>0</v>
      </c>
      <c r="AB73" s="650">
        <f t="shared" si="1"/>
        <v>0</v>
      </c>
    </row>
    <row r="74" spans="1:28" s="42" customFormat="1" ht="21.75" customHeight="1">
      <c r="A74" s="671"/>
      <c r="B74" s="616"/>
      <c r="C74" s="617"/>
      <c r="D74" s="1096"/>
      <c r="E74" s="1097"/>
      <c r="F74" s="630" t="s">
        <v>110</v>
      </c>
      <c r="G74" s="619"/>
      <c r="H74" s="619"/>
      <c r="I74" s="619"/>
      <c r="J74" s="619"/>
      <c r="K74" s="619"/>
      <c r="L74" s="619"/>
      <c r="M74" s="619"/>
      <c r="N74" s="619"/>
      <c r="O74" s="620"/>
      <c r="P74" s="620"/>
      <c r="Q74" s="620"/>
      <c r="R74" s="620"/>
      <c r="S74" s="621"/>
      <c r="T74" s="621"/>
      <c r="U74" s="621"/>
      <c r="V74" s="621"/>
      <c r="W74" s="621"/>
      <c r="X74" s="571">
        <f>SUM(G74:W74)</f>
        <v>0</v>
      </c>
      <c r="Y74" s="622">
        <v>0</v>
      </c>
      <c r="Z74" s="572">
        <f>X74*Y74</f>
        <v>0</v>
      </c>
      <c r="AA74" s="623">
        <f>Z74*'5. BENEFITS CALC'!$F$28</f>
        <v>0</v>
      </c>
      <c r="AB74" s="650">
        <f>SUM(Z74:AA74)</f>
        <v>0</v>
      </c>
    </row>
    <row r="75" spans="1:28" s="42" customFormat="1" ht="21.75" customHeight="1">
      <c r="A75" s="671"/>
      <c r="B75" s="616"/>
      <c r="C75" s="617"/>
      <c r="D75" s="1095"/>
      <c r="E75" s="1095"/>
      <c r="F75" s="630" t="s">
        <v>129</v>
      </c>
      <c r="G75" s="569"/>
      <c r="H75" s="569">
        <v>0</v>
      </c>
      <c r="I75" s="569"/>
      <c r="J75" s="569"/>
      <c r="K75" s="569"/>
      <c r="L75" s="569"/>
      <c r="M75" s="569"/>
      <c r="N75" s="569"/>
      <c r="O75" s="624"/>
      <c r="P75" s="624"/>
      <c r="Q75" s="624"/>
      <c r="R75" s="624"/>
      <c r="S75" s="570"/>
      <c r="T75" s="570"/>
      <c r="U75" s="570"/>
      <c r="V75" s="570"/>
      <c r="W75" s="570"/>
      <c r="X75" s="571">
        <f t="shared" ref="X75" si="71">SUM(G75:W75)</f>
        <v>0</v>
      </c>
      <c r="Y75" s="574">
        <f t="shared" ref="Y75" si="72">Y72*0.5</f>
        <v>0</v>
      </c>
      <c r="Z75" s="572">
        <f t="shared" ref="Z75:Z76" si="73">Y75*X75</f>
        <v>0</v>
      </c>
      <c r="AA75" s="623">
        <f>Z75*'5. BENEFITS CALC'!$F$28</f>
        <v>0</v>
      </c>
      <c r="AB75" s="650">
        <f>SUM(Z75:AA75)</f>
        <v>0</v>
      </c>
    </row>
    <row r="76" spans="1:28" s="42" customFormat="1" ht="21.75" customHeight="1">
      <c r="A76" s="672" t="s">
        <v>130</v>
      </c>
      <c r="B76" s="673"/>
      <c r="C76" s="674"/>
      <c r="D76" s="1072"/>
      <c r="E76" s="1073"/>
      <c r="F76" s="675" t="s">
        <v>131</v>
      </c>
      <c r="G76" s="676"/>
      <c r="H76" s="676"/>
      <c r="I76" s="676"/>
      <c r="J76" s="676"/>
      <c r="K76" s="676"/>
      <c r="L76" s="676"/>
      <c r="M76" s="676"/>
      <c r="N76" s="676"/>
      <c r="O76" s="677"/>
      <c r="P76" s="677"/>
      <c r="Q76" s="677"/>
      <c r="R76" s="677"/>
      <c r="S76" s="678"/>
      <c r="T76" s="678"/>
      <c r="U76" s="678"/>
      <c r="V76" s="678"/>
      <c r="W76" s="678"/>
      <c r="X76" s="658">
        <f t="shared" si="2"/>
        <v>0</v>
      </c>
      <c r="Y76" s="679">
        <f>Y74-Y72</f>
        <v>0</v>
      </c>
      <c r="Z76" s="659">
        <f t="shared" si="73"/>
        <v>0</v>
      </c>
      <c r="AA76" s="660">
        <f>Z76*'5. BENEFITS CALC'!$G$28</f>
        <v>0</v>
      </c>
      <c r="AB76" s="661">
        <f t="shared" ref="AB76:AB86" si="74">SUM(Z76:AA76)</f>
        <v>0</v>
      </c>
    </row>
    <row r="77" spans="1:28" s="42" customFormat="1" ht="21.75" customHeight="1">
      <c r="A77" s="635" t="s">
        <v>50</v>
      </c>
      <c r="B77" s="636"/>
      <c r="C77" s="637"/>
      <c r="D77" s="638"/>
      <c r="E77" s="639"/>
      <c r="F77" s="640" t="s">
        <v>107</v>
      </c>
      <c r="G77" s="641"/>
      <c r="H77" s="641"/>
      <c r="I77" s="641"/>
      <c r="J77" s="641"/>
      <c r="K77" s="641"/>
      <c r="L77" s="641"/>
      <c r="M77" s="641"/>
      <c r="N77" s="641"/>
      <c r="O77" s="642"/>
      <c r="P77" s="642"/>
      <c r="Q77" s="642"/>
      <c r="R77" s="642"/>
      <c r="S77" s="643"/>
      <c r="T77" s="643"/>
      <c r="U77" s="643"/>
      <c r="V77" s="643"/>
      <c r="W77" s="643"/>
      <c r="X77" s="644">
        <f>SUM(G77:W77)</f>
        <v>0</v>
      </c>
      <c r="Y77" s="645">
        <v>0</v>
      </c>
      <c r="Z77" s="646">
        <f>X77*Y77</f>
        <v>0</v>
      </c>
      <c r="AA77" s="647"/>
      <c r="AB77" s="648">
        <f>SUM(Z77:AA77)</f>
        <v>0</v>
      </c>
    </row>
    <row r="78" spans="1:28" s="42" customFormat="1" ht="21.75" customHeight="1">
      <c r="A78" s="649" t="s">
        <v>108</v>
      </c>
      <c r="B78" s="625"/>
      <c r="C78" s="626"/>
      <c r="D78" s="1070"/>
      <c r="E78" s="1071"/>
      <c r="F78" s="631" t="s">
        <v>128</v>
      </c>
      <c r="G78" s="627"/>
      <c r="H78" s="627"/>
      <c r="I78" s="627"/>
      <c r="J78" s="627"/>
      <c r="K78" s="627"/>
      <c r="L78" s="627"/>
      <c r="M78" s="627"/>
      <c r="N78" s="627"/>
      <c r="O78" s="628"/>
      <c r="P78" s="628"/>
      <c r="Q78" s="628"/>
      <c r="R78" s="628"/>
      <c r="S78" s="629"/>
      <c r="T78" s="629"/>
      <c r="U78" s="629"/>
      <c r="V78" s="629"/>
      <c r="W78" s="629"/>
      <c r="X78" s="571">
        <f t="shared" si="2"/>
        <v>0</v>
      </c>
      <c r="Y78" s="574">
        <f t="shared" ref="Y78" si="75">(Y77*1.5)</f>
        <v>0</v>
      </c>
      <c r="Z78" s="572">
        <f t="shared" ref="Z78" si="76">(Y78-Y77)*X78</f>
        <v>0</v>
      </c>
      <c r="AA78" s="618">
        <f>Z78*'5. BENEFITS CALC'!$F$28</f>
        <v>0</v>
      </c>
      <c r="AB78" s="650">
        <f t="shared" si="74"/>
        <v>0</v>
      </c>
    </row>
    <row r="79" spans="1:28" s="42" customFormat="1" ht="29.15" customHeight="1">
      <c r="A79" s="649"/>
      <c r="B79" s="625"/>
      <c r="C79" s="626"/>
      <c r="D79" s="1116"/>
      <c r="E79" s="1117"/>
      <c r="F79" s="631" t="s">
        <v>110</v>
      </c>
      <c r="G79" s="627"/>
      <c r="H79" s="627"/>
      <c r="I79" s="627"/>
      <c r="J79" s="627"/>
      <c r="K79" s="627"/>
      <c r="L79" s="627"/>
      <c r="M79" s="627"/>
      <c r="N79" s="627"/>
      <c r="O79" s="628"/>
      <c r="P79" s="628"/>
      <c r="Q79" s="628"/>
      <c r="R79" s="628"/>
      <c r="S79" s="629"/>
      <c r="T79" s="629"/>
      <c r="U79" s="629"/>
      <c r="V79" s="629"/>
      <c r="W79" s="629"/>
      <c r="X79" s="571">
        <f>SUM(G79:W79)</f>
        <v>0</v>
      </c>
      <c r="Y79" s="622">
        <v>0</v>
      </c>
      <c r="Z79" s="572">
        <f>X79*Y79</f>
        <v>0</v>
      </c>
      <c r="AA79" s="623">
        <f>Z79*'5. BENEFITS CALC'!$F$28</f>
        <v>0</v>
      </c>
      <c r="AB79" s="650">
        <f>SUM(Z79:AA79)</f>
        <v>0</v>
      </c>
    </row>
    <row r="80" spans="1:28" s="42" customFormat="1" ht="21.75" customHeight="1">
      <c r="A80" s="649"/>
      <c r="B80" s="625"/>
      <c r="C80" s="626"/>
      <c r="D80" s="1116"/>
      <c r="E80" s="1117"/>
      <c r="F80" s="631" t="s">
        <v>129</v>
      </c>
      <c r="G80" s="627"/>
      <c r="H80" s="627">
        <v>0</v>
      </c>
      <c r="I80" s="627"/>
      <c r="J80" s="627"/>
      <c r="K80" s="627"/>
      <c r="L80" s="627"/>
      <c r="M80" s="627"/>
      <c r="N80" s="627"/>
      <c r="O80" s="628"/>
      <c r="P80" s="628"/>
      <c r="Q80" s="628"/>
      <c r="R80" s="628"/>
      <c r="S80" s="629"/>
      <c r="T80" s="629"/>
      <c r="U80" s="629"/>
      <c r="V80" s="629"/>
      <c r="W80" s="629"/>
      <c r="X80" s="571">
        <f t="shared" ref="X80" si="77">SUM(G80:W80)</f>
        <v>0</v>
      </c>
      <c r="Y80" s="574">
        <f t="shared" ref="Y80" si="78">Y77*0.5</f>
        <v>0</v>
      </c>
      <c r="Z80" s="572">
        <f t="shared" ref="Z80:Z81" si="79">Y80*X80</f>
        <v>0</v>
      </c>
      <c r="AA80" s="623">
        <f>Z80*'5. BENEFITS CALC'!$F$28</f>
        <v>0</v>
      </c>
      <c r="AB80" s="650">
        <f t="shared" si="74"/>
        <v>0</v>
      </c>
    </row>
    <row r="81" spans="1:36" s="42" customFormat="1" ht="21.75" customHeight="1">
      <c r="A81" s="651" t="s">
        <v>130</v>
      </c>
      <c r="B81" s="652"/>
      <c r="C81" s="653"/>
      <c r="D81" s="1080"/>
      <c r="E81" s="1081"/>
      <c r="F81" s="654" t="s">
        <v>131</v>
      </c>
      <c r="G81" s="655"/>
      <c r="H81" s="655"/>
      <c r="I81" s="655"/>
      <c r="J81" s="655"/>
      <c r="K81" s="655"/>
      <c r="L81" s="655"/>
      <c r="M81" s="655"/>
      <c r="N81" s="655"/>
      <c r="O81" s="656"/>
      <c r="P81" s="656"/>
      <c r="Q81" s="656"/>
      <c r="R81" s="656"/>
      <c r="S81" s="657"/>
      <c r="T81" s="657"/>
      <c r="U81" s="657"/>
      <c r="V81" s="657"/>
      <c r="W81" s="657"/>
      <c r="X81" s="658">
        <f t="shared" si="2"/>
        <v>0</v>
      </c>
      <c r="Y81" s="679">
        <f>Y79-Q79</f>
        <v>0</v>
      </c>
      <c r="Z81" s="659">
        <f t="shared" si="79"/>
        <v>0</v>
      </c>
      <c r="AA81" s="660">
        <f>Z81*'5. BENEFITS CALC'!$G$28</f>
        <v>0</v>
      </c>
      <c r="AB81" s="661">
        <f t="shared" si="74"/>
        <v>0</v>
      </c>
    </row>
    <row r="82" spans="1:36" s="42" customFormat="1" ht="21.75" customHeight="1">
      <c r="A82" s="662" t="s">
        <v>50</v>
      </c>
      <c r="B82" s="663"/>
      <c r="C82" s="664"/>
      <c r="D82" s="665"/>
      <c r="E82" s="666"/>
      <c r="F82" s="667" t="s">
        <v>107</v>
      </c>
      <c r="G82" s="668"/>
      <c r="H82" s="668"/>
      <c r="I82" s="668"/>
      <c r="J82" s="668"/>
      <c r="K82" s="668"/>
      <c r="L82" s="668"/>
      <c r="M82" s="668"/>
      <c r="N82" s="668"/>
      <c r="O82" s="669"/>
      <c r="P82" s="669"/>
      <c r="Q82" s="669"/>
      <c r="R82" s="669"/>
      <c r="S82" s="670"/>
      <c r="T82" s="670"/>
      <c r="U82" s="670"/>
      <c r="V82" s="670"/>
      <c r="W82" s="670"/>
      <c r="X82" s="644">
        <f>SUM(G82:W82)</f>
        <v>0</v>
      </c>
      <c r="Y82" s="645">
        <v>0</v>
      </c>
      <c r="Z82" s="646">
        <f>X82*Y82</f>
        <v>0</v>
      </c>
      <c r="AA82" s="647"/>
      <c r="AB82" s="648">
        <f>SUM(Z82:AA82)</f>
        <v>0</v>
      </c>
    </row>
    <row r="83" spans="1:36" s="42" customFormat="1" ht="21.75" customHeight="1">
      <c r="A83" s="671" t="s">
        <v>108</v>
      </c>
      <c r="B83" s="616"/>
      <c r="C83" s="617"/>
      <c r="D83" s="929"/>
      <c r="E83" s="930"/>
      <c r="F83" s="630" t="s">
        <v>128</v>
      </c>
      <c r="G83" s="619"/>
      <c r="H83" s="619"/>
      <c r="I83" s="619"/>
      <c r="J83" s="619"/>
      <c r="K83" s="619"/>
      <c r="L83" s="619"/>
      <c r="M83" s="619"/>
      <c r="N83" s="619"/>
      <c r="O83" s="620"/>
      <c r="P83" s="620"/>
      <c r="Q83" s="620"/>
      <c r="R83" s="620"/>
      <c r="S83" s="621"/>
      <c r="T83" s="621"/>
      <c r="U83" s="621"/>
      <c r="V83" s="621"/>
      <c r="W83" s="621"/>
      <c r="X83" s="571">
        <f t="shared" si="2"/>
        <v>0</v>
      </c>
      <c r="Y83" s="574">
        <f t="shared" ref="Y83" si="80">(Y82*1.5)</f>
        <v>0</v>
      </c>
      <c r="Z83" s="572">
        <f t="shared" ref="Z83" si="81">(Y83-Y82)*X83</f>
        <v>0</v>
      </c>
      <c r="AA83" s="618">
        <f>Z83*'5. BENEFITS CALC'!$F$28</f>
        <v>0</v>
      </c>
      <c r="AB83" s="650">
        <f t="shared" si="74"/>
        <v>0</v>
      </c>
    </row>
    <row r="84" spans="1:36" s="42" customFormat="1" ht="27.65" customHeight="1">
      <c r="A84" s="671"/>
      <c r="B84" s="616"/>
      <c r="C84" s="617"/>
      <c r="D84" s="1096"/>
      <c r="E84" s="1097"/>
      <c r="F84" s="630" t="s">
        <v>110</v>
      </c>
      <c r="G84" s="619"/>
      <c r="H84" s="619"/>
      <c r="I84" s="619"/>
      <c r="J84" s="619"/>
      <c r="K84" s="619"/>
      <c r="L84" s="619"/>
      <c r="M84" s="619"/>
      <c r="N84" s="619"/>
      <c r="O84" s="620"/>
      <c r="P84" s="620"/>
      <c r="Q84" s="620"/>
      <c r="R84" s="620"/>
      <c r="S84" s="621"/>
      <c r="T84" s="621"/>
      <c r="U84" s="621"/>
      <c r="V84" s="621"/>
      <c r="W84" s="621"/>
      <c r="X84" s="571">
        <f>SUM(G84:W84)</f>
        <v>0</v>
      </c>
      <c r="Y84" s="622">
        <v>0</v>
      </c>
      <c r="Z84" s="572">
        <f>X84*Y84</f>
        <v>0</v>
      </c>
      <c r="AA84" s="623">
        <f>Z84*'5. BENEFITS CALC'!$F$28</f>
        <v>0</v>
      </c>
      <c r="AB84" s="650">
        <f>SUM(Z84:AA84)</f>
        <v>0</v>
      </c>
    </row>
    <row r="85" spans="1:36" s="42" customFormat="1" ht="21.75" customHeight="1">
      <c r="A85" s="671"/>
      <c r="B85" s="616"/>
      <c r="C85" s="617"/>
      <c r="D85" s="1095"/>
      <c r="E85" s="1095"/>
      <c r="F85" s="630" t="s">
        <v>129</v>
      </c>
      <c r="G85" s="569"/>
      <c r="H85" s="569">
        <v>0</v>
      </c>
      <c r="I85" s="569"/>
      <c r="J85" s="569"/>
      <c r="K85" s="569"/>
      <c r="L85" s="569"/>
      <c r="M85" s="569"/>
      <c r="N85" s="569"/>
      <c r="O85" s="624"/>
      <c r="P85" s="624"/>
      <c r="Q85" s="624"/>
      <c r="R85" s="624"/>
      <c r="S85" s="570"/>
      <c r="T85" s="570"/>
      <c r="U85" s="570"/>
      <c r="V85" s="570"/>
      <c r="W85" s="570"/>
      <c r="X85" s="571">
        <f t="shared" ref="X85" si="82">SUM(G85:W85)</f>
        <v>0</v>
      </c>
      <c r="Y85" s="574">
        <f t="shared" ref="Y85" si="83">Y82*0.5</f>
        <v>0</v>
      </c>
      <c r="Z85" s="572">
        <f t="shared" ref="Z85:Z86" si="84">Y85*X85</f>
        <v>0</v>
      </c>
      <c r="AA85" s="623">
        <f>Z85*'5. BENEFITS CALC'!$F$28</f>
        <v>0</v>
      </c>
      <c r="AB85" s="650">
        <f>SUM(Z85:AA85)</f>
        <v>0</v>
      </c>
    </row>
    <row r="86" spans="1:36" s="42" customFormat="1" ht="21.75" customHeight="1">
      <c r="A86" s="672" t="s">
        <v>130</v>
      </c>
      <c r="B86" s="673"/>
      <c r="C86" s="674"/>
      <c r="D86" s="1072"/>
      <c r="E86" s="1073"/>
      <c r="F86" s="675" t="s">
        <v>131</v>
      </c>
      <c r="G86" s="676"/>
      <c r="H86" s="676"/>
      <c r="I86" s="676"/>
      <c r="J86" s="676"/>
      <c r="K86" s="676"/>
      <c r="L86" s="676"/>
      <c r="M86" s="676"/>
      <c r="N86" s="676"/>
      <c r="O86" s="677"/>
      <c r="P86" s="677"/>
      <c r="Q86" s="677"/>
      <c r="R86" s="677"/>
      <c r="S86" s="678"/>
      <c r="T86" s="678"/>
      <c r="U86" s="678"/>
      <c r="V86" s="678"/>
      <c r="W86" s="678"/>
      <c r="X86" s="658">
        <f t="shared" si="2"/>
        <v>0</v>
      </c>
      <c r="Y86" s="679">
        <f>Y84-Y82</f>
        <v>0</v>
      </c>
      <c r="Z86" s="659">
        <f t="shared" si="84"/>
        <v>0</v>
      </c>
      <c r="AA86" s="660">
        <f>Z86*'5. BENEFITS CALC'!$G$28</f>
        <v>0</v>
      </c>
      <c r="AB86" s="661">
        <f t="shared" si="74"/>
        <v>0</v>
      </c>
    </row>
    <row r="87" spans="1:36" ht="17.149999999999999" customHeight="1">
      <c r="A87" s="1077" t="s">
        <v>111</v>
      </c>
      <c r="B87" s="1078"/>
      <c r="C87" s="1078"/>
      <c r="D87" s="1078"/>
      <c r="E87" s="1078"/>
      <c r="F87" s="1078"/>
      <c r="G87" s="1078"/>
      <c r="H87" s="1078"/>
      <c r="I87" s="1078"/>
      <c r="J87" s="1078"/>
      <c r="K87" s="1078"/>
      <c r="L87" s="1078"/>
      <c r="M87" s="1079"/>
      <c r="N87" s="1085" t="s">
        <v>132</v>
      </c>
      <c r="O87" s="1086"/>
      <c r="P87" s="1086"/>
      <c r="Q87" s="1086"/>
      <c r="R87" s="1087"/>
      <c r="S87" s="1087"/>
      <c r="T87" s="1087"/>
      <c r="U87" s="1087"/>
      <c r="V87" s="1087"/>
      <c r="W87" s="1088"/>
      <c r="X87" s="401">
        <f>SUM(X13:X14,X18:X19,X23:X24,X28:X29,X33:X34,X38:X39,X43:X44,X48:X49,X53:X54,X58:X59,X63:X64,X68:X69,X73:X74,X78:X79,X83:X84)</f>
        <v>0</v>
      </c>
      <c r="Y87" s="318" t="s">
        <v>133</v>
      </c>
      <c r="Z87" s="319"/>
      <c r="AA87" s="320"/>
      <c r="AB87" s="403">
        <f>SUM(Z15:Z16,Z20:Z21,Z25:Z26,Z30:Z31,Z35:Z36,Z40:Z41,Z45:Z46,Z50:Z51,Z55:Z56,Z60:Z61,Z65:Z66,Z70:Z71,Z75:Z76,Z80:Z81,Z85:Z86)</f>
        <v>0</v>
      </c>
      <c r="AC87" s="48"/>
      <c r="AD87" s="42"/>
      <c r="AE87" s="42"/>
      <c r="AF87" s="42"/>
      <c r="AG87" s="42"/>
      <c r="AH87" s="42"/>
      <c r="AI87" s="42"/>
      <c r="AJ87" s="42"/>
    </row>
    <row r="88" spans="1:36" ht="17.149999999999999" customHeight="1">
      <c r="A88" s="997"/>
      <c r="B88" s="998"/>
      <c r="C88" s="998"/>
      <c r="D88" s="998"/>
      <c r="E88" s="998"/>
      <c r="F88" s="998"/>
      <c r="G88" s="998"/>
      <c r="H88" s="998"/>
      <c r="I88" s="998"/>
      <c r="J88" s="998"/>
      <c r="K88" s="998"/>
      <c r="L88" s="998"/>
      <c r="M88" s="999"/>
      <c r="N88" s="1082"/>
      <c r="O88" s="1082"/>
      <c r="P88" s="1082"/>
      <c r="Q88" s="1082"/>
      <c r="R88" s="1083"/>
      <c r="S88" s="1083"/>
      <c r="T88" s="1083"/>
      <c r="U88" s="1083"/>
      <c r="V88" s="1083"/>
      <c r="W88" s="1084"/>
      <c r="X88" s="402"/>
      <c r="Y88" s="321" t="s">
        <v>134</v>
      </c>
      <c r="Z88" s="322"/>
      <c r="AA88" s="323"/>
      <c r="AB88" s="403">
        <f>SUM(AA15:AA16,AA20:AA21,AA25:AA26,AA30:AA31,AA35:AA36,AA40:AA41,AA45:AA46,AA50:AA51,AA55:AA56,AA60:AA61,AA65:AA66,AA70:AA71,AA75:AA76,AA80:AA81,AA85:AA86)</f>
        <v>0</v>
      </c>
      <c r="AD88" s="48"/>
      <c r="AE88" s="48"/>
      <c r="AF88" s="48"/>
      <c r="AG88" s="48"/>
      <c r="AH88" s="48"/>
      <c r="AI88" s="48"/>
    </row>
    <row r="89" spans="1:36" ht="17.149999999999999" customHeight="1">
      <c r="A89" s="1000"/>
      <c r="B89" s="1001"/>
      <c r="C89" s="1001"/>
      <c r="D89" s="1001"/>
      <c r="E89" s="1001"/>
      <c r="F89" s="1001"/>
      <c r="G89" s="1001"/>
      <c r="H89" s="1001"/>
      <c r="I89" s="1001"/>
      <c r="J89" s="1001"/>
      <c r="K89" s="1001"/>
      <c r="L89" s="1001"/>
      <c r="M89" s="1002"/>
      <c r="N89" s="1074" t="s">
        <v>135</v>
      </c>
      <c r="O89" s="1074"/>
      <c r="P89" s="1074"/>
      <c r="Q89" s="1074"/>
      <c r="R89" s="1075"/>
      <c r="S89" s="1075"/>
      <c r="T89" s="1075"/>
      <c r="U89" s="1075"/>
      <c r="V89" s="1075"/>
      <c r="W89" s="1076"/>
      <c r="X89" s="402">
        <f>SUM(X15:X16,X20:X21,X25:X26,X30:X31,X35:X36,X40:X41,X50:X51,X55:X56,X60:X61,X65:X66,X70:X71,X75:X76,X80:X81,X85:X86)</f>
        <v>0</v>
      </c>
      <c r="Y89" s="324" t="s">
        <v>136</v>
      </c>
      <c r="Z89" s="325"/>
      <c r="AA89" s="326"/>
      <c r="AB89" s="405">
        <f>SUM(AB87+AB88)</f>
        <v>0</v>
      </c>
      <c r="AD89" s="42"/>
      <c r="AE89" s="42"/>
    </row>
    <row r="90" spans="1:36" ht="17.149999999999999" customHeight="1">
      <c r="A90" s="1000"/>
      <c r="B90" s="1001"/>
      <c r="C90" s="1001"/>
      <c r="D90" s="1001"/>
      <c r="E90" s="1001"/>
      <c r="F90" s="1001"/>
      <c r="G90" s="1001"/>
      <c r="H90" s="1001"/>
      <c r="I90" s="1001"/>
      <c r="J90" s="1001"/>
      <c r="K90" s="1001"/>
      <c r="L90" s="1001"/>
      <c r="M90" s="1002"/>
      <c r="N90" s="1054"/>
      <c r="O90" s="1055"/>
      <c r="P90" s="1055"/>
      <c r="Q90" s="1055"/>
      <c r="R90" s="1056"/>
      <c r="S90" s="1056"/>
      <c r="T90" s="1056"/>
      <c r="U90" s="1056"/>
      <c r="V90" s="1056"/>
      <c r="W90" s="1056"/>
      <c r="X90" s="1056"/>
      <c r="Y90" s="1056"/>
      <c r="Z90" s="1056"/>
      <c r="AA90" s="1056"/>
      <c r="AB90" s="1057"/>
    </row>
    <row r="91" spans="1:36" ht="17.149999999999999" customHeight="1">
      <c r="A91" s="1000"/>
      <c r="B91" s="1001"/>
      <c r="C91" s="1001"/>
      <c r="D91" s="1001"/>
      <c r="E91" s="1001"/>
      <c r="F91" s="1001"/>
      <c r="G91" s="1001"/>
      <c r="H91" s="1001"/>
      <c r="I91" s="1001"/>
      <c r="J91" s="1001"/>
      <c r="K91" s="1001"/>
      <c r="L91" s="1001"/>
      <c r="M91" s="1002"/>
      <c r="N91" s="1058"/>
      <c r="O91" s="1059"/>
      <c r="P91" s="1059"/>
      <c r="Q91" s="1059"/>
      <c r="R91" s="1059"/>
      <c r="S91" s="1059"/>
      <c r="T91" s="1059"/>
      <c r="U91" s="1059"/>
      <c r="V91" s="1059"/>
      <c r="W91" s="1059"/>
      <c r="X91" s="1059"/>
      <c r="Y91" s="1059"/>
      <c r="Z91" s="1059"/>
      <c r="AA91" s="1059"/>
      <c r="AB91" s="1060"/>
    </row>
    <row r="92" spans="1:36" ht="17.149999999999999" customHeight="1">
      <c r="A92" s="1003"/>
      <c r="B92" s="1004"/>
      <c r="C92" s="1004"/>
      <c r="D92" s="1004"/>
      <c r="E92" s="1004"/>
      <c r="F92" s="1004"/>
      <c r="G92" s="1004"/>
      <c r="H92" s="1004"/>
      <c r="I92" s="1004"/>
      <c r="J92" s="1004"/>
      <c r="K92" s="1004"/>
      <c r="L92" s="1004"/>
      <c r="M92" s="1005"/>
      <c r="N92" s="1061"/>
      <c r="O92" s="1062"/>
      <c r="P92" s="1062"/>
      <c r="Q92" s="1062"/>
      <c r="R92" s="1062"/>
      <c r="S92" s="1062"/>
      <c r="T92" s="1062"/>
      <c r="U92" s="1062"/>
      <c r="V92" s="1062"/>
      <c r="W92" s="1062"/>
      <c r="X92" s="1062"/>
      <c r="Y92" s="1062"/>
      <c r="Z92" s="1062"/>
      <c r="AA92" s="1062"/>
      <c r="AB92" s="1063"/>
    </row>
    <row r="93" spans="1:36" ht="17.5" customHeight="1"/>
  </sheetData>
  <sheetProtection algorithmName="SHA-512" hashValue="WcMpo4rQARqjFV9VRd3dDaDzA86ydAEt3SlPzp3NtSYD56146+Gi2HmjE5N9zRQr6hvCKYoP5TF+qgCb0B3LEA==" saltValue="T9R68Jp0icFltUUtvf5ivg==" spinCount="100000" sheet="1" objects="1" scenarios="1" selectLockedCells="1"/>
  <protectedRanges>
    <protectedRange sqref="A12:C26 F12:W26 D12:E13 D15:E26 A27:W86" name="Range1"/>
    <protectedRange sqref="Y12 Y17 Y22 Y27 Y32 Y37 Y42 Y47 Y52 Y57 Y62 Y67 Y72 Y77 Y82" name="Range2"/>
    <protectedRange sqref="Y16 Y21 Y26 Y31 Y36 Y41 Y46 Y51 Y56 Y61 Y66 Y71 Y76 Y81 Y86" name="Range3"/>
    <protectedRange sqref="A88:M92" name="Range18"/>
    <protectedRange sqref="Y14" name="Range5"/>
    <protectedRange sqref="Y19" name="Range6"/>
    <protectedRange sqref="Y24" name="Range7"/>
    <protectedRange sqref="Y29" name="Range8"/>
    <protectedRange sqref="Y34" name="Range9"/>
    <protectedRange sqref="Y39" name="Range10"/>
    <protectedRange sqref="Y44" name="Range11"/>
    <protectedRange sqref="Y49" name="Range12"/>
    <protectedRange sqref="Y54" name="Range13"/>
    <protectedRange sqref="Y59" name="Range14"/>
    <protectedRange sqref="Y64" name="Range15"/>
    <protectedRange sqref="W14" name="Y69"/>
    <protectedRange sqref="Y74" name="Range17"/>
    <protectedRange sqref="Y79" name="Range19"/>
    <protectedRange sqref="Y84" name="Range20"/>
    <protectedRange sqref="Y14" name="Range21"/>
    <protectedRange sqref="Y19" name="Range22"/>
    <protectedRange sqref="Y24" name="Range23"/>
    <protectedRange sqref="Y29" name="Range24"/>
    <protectedRange sqref="Y34" name="Range25"/>
    <protectedRange sqref="Y39" name="Range26"/>
    <protectedRange sqref="Y44" name="Range27"/>
    <protectedRange sqref="Y49" name="Range28"/>
    <protectedRange sqref="Y54" name="Range29"/>
    <protectedRange sqref="Y59" name="Range30"/>
    <protectedRange sqref="Y64" name="Range31"/>
    <protectedRange sqref="Y69" name="Range32"/>
    <protectedRange sqref="Y74" name="Range33"/>
    <protectedRange sqref="Y79" name="Range34"/>
    <protectedRange sqref="Y84" name="Range35"/>
  </protectedRanges>
  <mergeCells count="94">
    <mergeCell ref="D86:E86"/>
    <mergeCell ref="A87:M87"/>
    <mergeCell ref="N87:W87"/>
    <mergeCell ref="A88:M92"/>
    <mergeCell ref="N88:W88"/>
    <mergeCell ref="N89:W89"/>
    <mergeCell ref="N90:AB92"/>
    <mergeCell ref="D85:E85"/>
    <mergeCell ref="D71:E71"/>
    <mergeCell ref="D73:E73"/>
    <mergeCell ref="D74:E74"/>
    <mergeCell ref="D75:E75"/>
    <mergeCell ref="D76:E76"/>
    <mergeCell ref="D78:E78"/>
    <mergeCell ref="D79:E79"/>
    <mergeCell ref="D80:E80"/>
    <mergeCell ref="D81:E81"/>
    <mergeCell ref="D83:E83"/>
    <mergeCell ref="D84:E84"/>
    <mergeCell ref="D70:E70"/>
    <mergeCell ref="D56:E56"/>
    <mergeCell ref="D58:E58"/>
    <mergeCell ref="D59:E59"/>
    <mergeCell ref="D60:E60"/>
    <mergeCell ref="D61:E61"/>
    <mergeCell ref="D63:E63"/>
    <mergeCell ref="D64:E64"/>
    <mergeCell ref="D65:E65"/>
    <mergeCell ref="D66:E66"/>
    <mergeCell ref="D68:E68"/>
    <mergeCell ref="D69:E69"/>
    <mergeCell ref="D55:E55"/>
    <mergeCell ref="D41:E41"/>
    <mergeCell ref="D43:E43"/>
    <mergeCell ref="D44:E44"/>
    <mergeCell ref="D45:E45"/>
    <mergeCell ref="D46:E46"/>
    <mergeCell ref="D48:E48"/>
    <mergeCell ref="D49:E49"/>
    <mergeCell ref="D50:E50"/>
    <mergeCell ref="D51:E51"/>
    <mergeCell ref="D53:E53"/>
    <mergeCell ref="D54:E54"/>
    <mergeCell ref="D40:E40"/>
    <mergeCell ref="D26:E26"/>
    <mergeCell ref="D28:E28"/>
    <mergeCell ref="D29:E29"/>
    <mergeCell ref="D30:E30"/>
    <mergeCell ref="D31:E31"/>
    <mergeCell ref="D33:E33"/>
    <mergeCell ref="D34:E34"/>
    <mergeCell ref="D35:E35"/>
    <mergeCell ref="D36:E36"/>
    <mergeCell ref="D38:E38"/>
    <mergeCell ref="D39:E39"/>
    <mergeCell ref="D25:E25"/>
    <mergeCell ref="AD12:AJ14"/>
    <mergeCell ref="D13:E13"/>
    <mergeCell ref="D15:E15"/>
    <mergeCell ref="D16:E16"/>
    <mergeCell ref="AD17:AJ18"/>
    <mergeCell ref="D18:E18"/>
    <mergeCell ref="D19:E19"/>
    <mergeCell ref="D20:E20"/>
    <mergeCell ref="D21:E21"/>
    <mergeCell ref="D23:E23"/>
    <mergeCell ref="D24:E24"/>
    <mergeCell ref="Z7:AA7"/>
    <mergeCell ref="A8:D8"/>
    <mergeCell ref="E8:E11"/>
    <mergeCell ref="X8:AB8"/>
    <mergeCell ref="A9:D11"/>
    <mergeCell ref="F9:W9"/>
    <mergeCell ref="X10:X11"/>
    <mergeCell ref="Y10:Y11"/>
    <mergeCell ref="Z10:Z11"/>
    <mergeCell ref="AA10:AA11"/>
    <mergeCell ref="AB10:AB11"/>
    <mergeCell ref="A1:AB1"/>
    <mergeCell ref="AD1:AJ10"/>
    <mergeCell ref="A2:J2"/>
    <mergeCell ref="K2:M2"/>
    <mergeCell ref="W2:AB2"/>
    <mergeCell ref="A3:J3"/>
    <mergeCell ref="K3:M3"/>
    <mergeCell ref="W3:AB3"/>
    <mergeCell ref="A4:J4"/>
    <mergeCell ref="W4:AB4"/>
    <mergeCell ref="A5:J5"/>
    <mergeCell ref="W5:AB5"/>
    <mergeCell ref="A6:J6"/>
    <mergeCell ref="W6:AB6"/>
    <mergeCell ref="A7:V7"/>
    <mergeCell ref="W7:Y7"/>
  </mergeCells>
  <pageMargins left="1.2" right="0" top="0" bottom="0.25" header="0.3" footer="0.3"/>
  <pageSetup scale="39" orientation="landscape"/>
  <headerFooter>
    <oddFooter>&amp;L&amp;D</oddFooter>
  </headerFooter>
  <ignoredErrors>
    <ignoredError sqref="Z13 Z18 Z23 Z28 Z33 Z38 Z43 Z48 Z53 Z58 Z63 Z68 Z73 Z78 Z83" formula="1"/>
    <ignoredError sqref="Y16 Y21 Y26 Y31 Y36 Y41 Y46 Y51 Y56 Y61 Y66 Y71 Y76 Y81 Y86"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0" tint="-0.499984740745262"/>
    <pageSetUpPr fitToPage="1"/>
  </sheetPr>
  <dimension ref="A1:X34"/>
  <sheetViews>
    <sheetView showGridLines="0" topLeftCell="A23" zoomScale="75" zoomScaleNormal="75" workbookViewId="0">
      <selection activeCell="F23" sqref="F23"/>
    </sheetView>
  </sheetViews>
  <sheetFormatPr defaultColWidth="9.1796875" defaultRowHeight="11.5"/>
  <cols>
    <col min="1" max="1" width="8.81640625" style="1" customWidth="1"/>
    <col min="2" max="2" width="12.81640625" style="1" customWidth="1"/>
    <col min="3" max="3" width="12.26953125" style="1" customWidth="1"/>
    <col min="4" max="4" width="15" style="1" customWidth="1"/>
    <col min="5" max="8" width="18.1796875" style="1" customWidth="1"/>
    <col min="9" max="10" width="16.81640625" style="1" customWidth="1"/>
    <col min="11" max="11" width="10.81640625" style="1" customWidth="1"/>
    <col min="12" max="12" width="2.453125" style="1" customWidth="1"/>
    <col min="13" max="16384" width="9.1796875" style="1"/>
  </cols>
  <sheetData>
    <row r="1" spans="1:24" ht="31.5" customHeight="1">
      <c r="A1" s="1188" t="s">
        <v>143</v>
      </c>
      <c r="B1" s="1188"/>
      <c r="C1" s="1189"/>
      <c r="D1" s="1189"/>
      <c r="E1" s="1189"/>
      <c r="F1" s="1189"/>
      <c r="G1" s="1189"/>
      <c r="H1" s="1189"/>
      <c r="I1" s="1189"/>
      <c r="J1" s="1189"/>
      <c r="K1" s="1189"/>
    </row>
    <row r="2" spans="1:24" ht="49.5" customHeight="1">
      <c r="A2" s="1198" t="s">
        <v>144</v>
      </c>
      <c r="B2" s="1198"/>
      <c r="C2" s="1198"/>
      <c r="D2" s="1198"/>
      <c r="E2" s="1198"/>
      <c r="F2" s="1198"/>
      <c r="G2" s="1198"/>
      <c r="H2" s="1198"/>
      <c r="I2" s="1198"/>
      <c r="J2" s="1198"/>
      <c r="K2" s="1198"/>
    </row>
    <row r="3" spans="1:24" s="2" customFormat="1" ht="27.75" customHeight="1">
      <c r="A3" s="1199" t="s">
        <v>145</v>
      </c>
      <c r="B3" s="1200"/>
      <c r="C3" s="1200"/>
      <c r="D3" s="1200"/>
      <c r="E3" s="1200"/>
      <c r="F3" s="1200"/>
      <c r="G3" s="1200"/>
      <c r="H3" s="1200"/>
      <c r="I3" s="1200"/>
      <c r="J3" s="1200"/>
      <c r="K3" s="1201"/>
    </row>
    <row r="4" spans="1:24" s="3" customFormat="1" ht="26.25" customHeight="1">
      <c r="A4" s="1202" t="str">
        <f>'1. BASIC INFO &amp; START PAGE'!A8</f>
        <v xml:space="preserve">TX EMTF: </v>
      </c>
      <c r="B4" s="1203"/>
      <c r="C4" s="1203"/>
      <c r="D4" s="1203"/>
      <c r="E4" s="1203"/>
      <c r="F4" s="1203"/>
      <c r="G4" s="1203"/>
      <c r="H4" s="1203"/>
      <c r="I4" s="1203"/>
      <c r="J4" s="1203"/>
      <c r="K4" s="1204"/>
    </row>
    <row r="5" spans="1:24" s="2" customFormat="1" ht="17.25" customHeight="1">
      <c r="A5" s="1190" t="s">
        <v>137</v>
      </c>
      <c r="B5" s="1191"/>
      <c r="C5" s="1191"/>
      <c r="D5" s="1191"/>
      <c r="E5" s="1191"/>
      <c r="F5" s="1191"/>
      <c r="G5" s="1191"/>
      <c r="H5" s="1192"/>
      <c r="I5" s="1192"/>
      <c r="J5" s="1192"/>
      <c r="K5" s="1193"/>
    </row>
    <row r="6" spans="1:24" s="3" customFormat="1" ht="24.75" customHeight="1">
      <c r="A6" s="1194" t="str">
        <f>'1. BASIC INFO &amp; START PAGE'!$V$8</f>
        <v>26-0002 FIFA World Cup 2026</v>
      </c>
      <c r="B6" s="1195"/>
      <c r="C6" s="1195"/>
      <c r="D6" s="1195"/>
      <c r="E6" s="1195"/>
      <c r="F6" s="1195"/>
      <c r="G6" s="1195"/>
      <c r="H6" s="1196"/>
      <c r="I6" s="1196"/>
      <c r="J6" s="1196"/>
      <c r="K6" s="1197"/>
    </row>
    <row r="7" spans="1:24" ht="24.75" customHeight="1">
      <c r="A7" s="1182" t="s">
        <v>146</v>
      </c>
      <c r="B7" s="1183"/>
      <c r="C7" s="1183"/>
      <c r="D7" s="1183"/>
      <c r="E7" s="1183"/>
      <c r="F7" s="1183"/>
      <c r="G7" s="1183"/>
      <c r="H7" s="1183"/>
      <c r="I7" s="1183"/>
      <c r="J7" s="1183"/>
      <c r="K7" s="1184"/>
      <c r="M7" s="931" t="s">
        <v>147</v>
      </c>
      <c r="N7" s="931"/>
      <c r="O7" s="931"/>
      <c r="P7" s="931"/>
      <c r="Q7" s="931"/>
      <c r="R7" s="931"/>
      <c r="S7" s="931"/>
      <c r="T7" s="931"/>
      <c r="U7" s="931"/>
      <c r="V7" s="931"/>
      <c r="W7" s="931"/>
      <c r="X7" s="931"/>
    </row>
    <row r="8" spans="1:24" ht="24.75" customHeight="1">
      <c r="A8" s="1185"/>
      <c r="B8" s="1186"/>
      <c r="C8" s="1186"/>
      <c r="D8" s="1186"/>
      <c r="E8" s="1186"/>
      <c r="F8" s="1186"/>
      <c r="G8" s="1186"/>
      <c r="H8" s="1186"/>
      <c r="I8" s="1186"/>
      <c r="J8" s="1186"/>
      <c r="K8" s="1187"/>
      <c r="M8" s="931"/>
      <c r="N8" s="931"/>
      <c r="O8" s="931"/>
      <c r="P8" s="931"/>
      <c r="Q8" s="931"/>
      <c r="R8" s="931"/>
      <c r="S8" s="931"/>
      <c r="T8" s="931"/>
      <c r="U8" s="931"/>
      <c r="V8" s="931"/>
      <c r="W8" s="931"/>
      <c r="X8" s="931"/>
    </row>
    <row r="9" spans="1:24" ht="12" customHeight="1">
      <c r="A9" s="1185"/>
      <c r="B9" s="1186"/>
      <c r="C9" s="1186"/>
      <c r="D9" s="1186"/>
      <c r="E9" s="1186"/>
      <c r="F9" s="1186"/>
      <c r="G9" s="1186"/>
      <c r="H9" s="1186"/>
      <c r="I9" s="1186"/>
      <c r="J9" s="1186"/>
      <c r="K9" s="1187"/>
      <c r="M9" s="931"/>
      <c r="N9" s="931"/>
      <c r="O9" s="931"/>
      <c r="P9" s="931"/>
      <c r="Q9" s="931"/>
      <c r="R9" s="931"/>
      <c r="S9" s="931"/>
      <c r="T9" s="931"/>
      <c r="U9" s="931"/>
      <c r="V9" s="931"/>
      <c r="W9" s="931"/>
      <c r="X9" s="931"/>
    </row>
    <row r="10" spans="1:24" ht="24" customHeight="1">
      <c r="A10" s="1185"/>
      <c r="B10" s="1186"/>
      <c r="C10" s="1186"/>
      <c r="D10" s="1186"/>
      <c r="E10" s="1186"/>
      <c r="F10" s="1186"/>
      <c r="G10" s="1186"/>
      <c r="H10" s="1186"/>
      <c r="I10" s="1186"/>
      <c r="J10" s="1186"/>
      <c r="K10" s="1187"/>
      <c r="M10" s="931"/>
      <c r="N10" s="931"/>
      <c r="O10" s="931"/>
      <c r="P10" s="931"/>
      <c r="Q10" s="931"/>
      <c r="R10" s="931"/>
      <c r="S10" s="931"/>
      <c r="T10" s="931"/>
      <c r="U10" s="931"/>
      <c r="V10" s="931"/>
      <c r="W10" s="931"/>
      <c r="X10" s="931"/>
    </row>
    <row r="11" spans="1:24" ht="24" customHeight="1">
      <c r="A11" s="1185"/>
      <c r="B11" s="1186"/>
      <c r="C11" s="1186"/>
      <c r="D11" s="1186"/>
      <c r="E11" s="1186"/>
      <c r="F11" s="1186"/>
      <c r="G11" s="1186"/>
      <c r="H11" s="1186"/>
      <c r="I11" s="1186"/>
      <c r="J11" s="1186"/>
      <c r="K11" s="1187"/>
      <c r="L11" s="133"/>
      <c r="M11" s="931"/>
      <c r="N11" s="931"/>
      <c r="O11" s="931"/>
      <c r="P11" s="931"/>
      <c r="Q11" s="931"/>
      <c r="R11" s="931"/>
      <c r="S11" s="931"/>
      <c r="T11" s="931"/>
      <c r="U11" s="931"/>
      <c r="V11" s="931"/>
      <c r="W11" s="931"/>
      <c r="X11" s="931"/>
    </row>
    <row r="12" spans="1:24" ht="12" customHeight="1">
      <c r="A12" s="1185"/>
      <c r="B12" s="1186"/>
      <c r="C12" s="1186"/>
      <c r="D12" s="1186"/>
      <c r="E12" s="1186"/>
      <c r="F12" s="1186"/>
      <c r="G12" s="1186"/>
      <c r="H12" s="1186"/>
      <c r="I12" s="1186"/>
      <c r="J12" s="1186"/>
      <c r="K12" s="1187"/>
      <c r="L12" s="133"/>
      <c r="M12" s="931"/>
      <c r="N12" s="931"/>
      <c r="O12" s="931"/>
      <c r="P12" s="931"/>
      <c r="Q12" s="931"/>
      <c r="R12" s="931"/>
      <c r="S12" s="931"/>
      <c r="T12" s="931"/>
      <c r="U12" s="931"/>
      <c r="V12" s="931"/>
      <c r="W12" s="931"/>
      <c r="X12" s="931"/>
    </row>
    <row r="13" spans="1:24" ht="12" customHeight="1">
      <c r="A13" s="1185"/>
      <c r="B13" s="1186"/>
      <c r="C13" s="1186"/>
      <c r="D13" s="1186"/>
      <c r="E13" s="1186"/>
      <c r="F13" s="1186"/>
      <c r="G13" s="1186"/>
      <c r="H13" s="1186"/>
      <c r="I13" s="1186"/>
      <c r="J13" s="1186"/>
      <c r="K13" s="1187"/>
      <c r="L13" s="133"/>
      <c r="M13" s="931"/>
      <c r="N13" s="931"/>
      <c r="O13" s="931"/>
      <c r="P13" s="931"/>
      <c r="Q13" s="931"/>
      <c r="R13" s="931"/>
      <c r="S13" s="931"/>
      <c r="T13" s="931"/>
      <c r="U13" s="931"/>
      <c r="V13" s="931"/>
      <c r="W13" s="931"/>
      <c r="X13" s="931"/>
    </row>
    <row r="14" spans="1:24" ht="22.5" customHeight="1">
      <c r="A14" s="1185"/>
      <c r="B14" s="1186"/>
      <c r="C14" s="1186"/>
      <c r="D14" s="1186"/>
      <c r="E14" s="1186"/>
      <c r="F14" s="1186"/>
      <c r="G14" s="1186"/>
      <c r="H14" s="1186"/>
      <c r="I14" s="1186"/>
      <c r="J14" s="1186"/>
      <c r="K14" s="1187"/>
      <c r="L14" s="134"/>
      <c r="M14" s="931"/>
      <c r="N14" s="931"/>
      <c r="O14" s="931"/>
      <c r="P14" s="931"/>
      <c r="Q14" s="931"/>
      <c r="R14" s="931"/>
      <c r="S14" s="931"/>
      <c r="T14" s="931"/>
      <c r="U14" s="931"/>
      <c r="V14" s="931"/>
      <c r="W14" s="931"/>
      <c r="X14" s="931"/>
    </row>
    <row r="15" spans="1:24" ht="39.65" customHeight="1" thickBot="1">
      <c r="A15" s="1185"/>
      <c r="B15" s="1186"/>
      <c r="C15" s="1186"/>
      <c r="D15" s="1186"/>
      <c r="E15" s="1186"/>
      <c r="F15" s="1186"/>
      <c r="G15" s="1186"/>
      <c r="H15" s="1186"/>
      <c r="I15" s="1186"/>
      <c r="J15" s="1186"/>
      <c r="K15" s="1187"/>
      <c r="L15" s="134"/>
      <c r="M15" s="931"/>
      <c r="N15" s="931"/>
      <c r="O15" s="931"/>
      <c r="P15" s="931"/>
      <c r="Q15" s="931"/>
      <c r="R15" s="931"/>
      <c r="S15" s="931"/>
      <c r="T15" s="931"/>
      <c r="U15" s="931"/>
      <c r="V15" s="931"/>
      <c r="W15" s="931"/>
      <c r="X15" s="931"/>
    </row>
    <row r="16" spans="1:24" ht="43.4" customHeight="1">
      <c r="A16" s="341"/>
      <c r="B16" s="1205" t="s">
        <v>148</v>
      </c>
      <c r="C16" s="1206"/>
      <c r="D16" s="1207"/>
      <c r="E16" s="339" t="s">
        <v>149</v>
      </c>
      <c r="F16" s="339" t="s">
        <v>150</v>
      </c>
      <c r="G16" s="339" t="s">
        <v>151</v>
      </c>
      <c r="H16" s="340" t="s">
        <v>152</v>
      </c>
      <c r="K16" s="342"/>
      <c r="M16" s="247"/>
      <c r="N16" s="247"/>
      <c r="O16" s="247"/>
      <c r="P16" s="247"/>
      <c r="Q16" s="247"/>
      <c r="R16" s="247"/>
      <c r="S16" s="247"/>
      <c r="T16" s="247"/>
      <c r="U16" s="247"/>
      <c r="V16" s="247"/>
      <c r="W16" s="247"/>
      <c r="X16" s="247"/>
    </row>
    <row r="17" spans="1:19" ht="18.75" customHeight="1">
      <c r="A17" s="341"/>
      <c r="B17" s="1208" t="s">
        <v>153</v>
      </c>
      <c r="C17" s="1209"/>
      <c r="D17" s="1209"/>
      <c r="E17" s="32">
        <v>1.4E-2</v>
      </c>
      <c r="F17" s="272"/>
      <c r="G17" s="272"/>
      <c r="H17" s="273" t="s">
        <v>154</v>
      </c>
      <c r="K17" s="342"/>
      <c r="M17" s="801" t="s">
        <v>38</v>
      </c>
      <c r="N17" s="802"/>
      <c r="O17" s="802"/>
      <c r="P17" s="802"/>
      <c r="Q17" s="802"/>
      <c r="R17" s="802"/>
      <c r="S17" s="803"/>
    </row>
    <row r="18" spans="1:19" ht="18.75" customHeight="1">
      <c r="A18" s="341"/>
      <c r="B18" s="1169" t="s">
        <v>155</v>
      </c>
      <c r="C18" s="1170"/>
      <c r="D18" s="1170"/>
      <c r="E18" s="33">
        <v>1.4999999999999999E-2</v>
      </c>
      <c r="F18" s="274"/>
      <c r="G18" s="274"/>
      <c r="H18" s="275"/>
      <c r="K18" s="342"/>
      <c r="M18" s="804"/>
      <c r="N18" s="805"/>
      <c r="O18" s="805"/>
      <c r="P18" s="805"/>
      <c r="Q18" s="805"/>
      <c r="R18" s="805"/>
      <c r="S18" s="806"/>
    </row>
    <row r="19" spans="1:19" ht="18.75" customHeight="1">
      <c r="A19" s="341"/>
      <c r="B19" s="1169" t="s">
        <v>156</v>
      </c>
      <c r="C19" s="1170"/>
      <c r="D19" s="1170"/>
      <c r="E19" s="33">
        <v>0</v>
      </c>
      <c r="F19" s="274"/>
      <c r="G19" s="274"/>
      <c r="H19" s="275"/>
      <c r="K19" s="342"/>
      <c r="M19" s="807"/>
      <c r="N19" s="808"/>
      <c r="O19" s="808"/>
      <c r="P19" s="808"/>
      <c r="Q19" s="808"/>
      <c r="R19" s="808"/>
      <c r="S19" s="809"/>
    </row>
    <row r="20" spans="1:19" ht="18.75" customHeight="1">
      <c r="A20" s="341"/>
      <c r="B20" s="1169" t="s">
        <v>157</v>
      </c>
      <c r="C20" s="1170"/>
      <c r="D20" s="1170"/>
      <c r="E20" s="33">
        <v>6.2E-2</v>
      </c>
      <c r="F20" s="33">
        <v>6.2E-2</v>
      </c>
      <c r="G20" s="33">
        <v>6.2E-2</v>
      </c>
      <c r="H20" s="230">
        <v>6.2E-2</v>
      </c>
      <c r="K20" s="342"/>
      <c r="M20" s="615"/>
      <c r="N20" s="615"/>
      <c r="O20" s="615"/>
      <c r="P20" s="615"/>
      <c r="Q20" s="615"/>
      <c r="R20" s="615"/>
      <c r="S20" s="615"/>
    </row>
    <row r="21" spans="1:19" ht="18.75" customHeight="1">
      <c r="A21" s="341"/>
      <c r="B21" s="1169" t="s">
        <v>158</v>
      </c>
      <c r="C21" s="1170"/>
      <c r="D21" s="1170"/>
      <c r="E21" s="33">
        <v>1.4500000000000001E-2</v>
      </c>
      <c r="F21" s="33">
        <v>1.4500000000000001E-2</v>
      </c>
      <c r="G21" s="33">
        <v>1.4500000000000001E-2</v>
      </c>
      <c r="H21" s="230">
        <v>1.4500000000000001E-2</v>
      </c>
      <c r="K21" s="342"/>
      <c r="M21" s="567"/>
      <c r="N21" s="567"/>
      <c r="O21" s="567"/>
      <c r="P21" s="567"/>
      <c r="Q21" s="567"/>
      <c r="R21" s="567"/>
      <c r="S21" s="567"/>
    </row>
    <row r="22" spans="1:19" ht="18.75" customHeight="1">
      <c r="A22" s="341"/>
      <c r="B22" s="1169" t="s">
        <v>159</v>
      </c>
      <c r="C22" s="1170"/>
      <c r="D22" s="1170"/>
      <c r="E22" s="33">
        <v>0</v>
      </c>
      <c r="F22" s="33"/>
      <c r="G22" s="33"/>
      <c r="H22" s="230"/>
      <c r="K22" s="342"/>
      <c r="M22" s="767" t="s">
        <v>46</v>
      </c>
      <c r="N22" s="768"/>
      <c r="O22" s="768"/>
      <c r="P22" s="768"/>
      <c r="Q22" s="768"/>
      <c r="R22" s="768"/>
      <c r="S22" s="769"/>
    </row>
    <row r="23" spans="1:19" ht="18.75" customHeight="1">
      <c r="A23" s="341"/>
      <c r="B23" s="1169" t="s">
        <v>160</v>
      </c>
      <c r="C23" s="1170"/>
      <c r="D23" s="1170"/>
      <c r="E23" s="33">
        <v>0</v>
      </c>
      <c r="F23" s="33"/>
      <c r="G23" s="33"/>
      <c r="H23" s="230"/>
      <c r="K23" s="342"/>
      <c r="M23" s="770"/>
      <c r="N23" s="771"/>
      <c r="O23" s="771"/>
      <c r="P23" s="771"/>
      <c r="Q23" s="771"/>
      <c r="R23" s="771"/>
      <c r="S23" s="772"/>
    </row>
    <row r="24" spans="1:19" ht="18.75" customHeight="1">
      <c r="A24" s="341"/>
      <c r="B24" s="1169" t="s">
        <v>161</v>
      </c>
      <c r="C24" s="1170"/>
      <c r="D24" s="1170"/>
      <c r="E24" s="33">
        <v>0.06</v>
      </c>
      <c r="F24" s="33"/>
      <c r="G24" s="33"/>
      <c r="H24" s="278"/>
      <c r="K24" s="342"/>
    </row>
    <row r="25" spans="1:19" ht="18.75" customHeight="1">
      <c r="A25" s="341"/>
      <c r="B25" s="1169" t="s">
        <v>162</v>
      </c>
      <c r="C25" s="1170"/>
      <c r="D25" s="1170"/>
      <c r="E25" s="33">
        <v>0.06</v>
      </c>
      <c r="F25" s="276"/>
      <c r="G25" s="277"/>
      <c r="H25" s="278"/>
      <c r="K25" s="342"/>
    </row>
    <row r="26" spans="1:19" ht="18.75" customHeight="1">
      <c r="A26" s="341"/>
      <c r="B26" s="1169" t="s">
        <v>163</v>
      </c>
      <c r="C26" s="1170"/>
      <c r="D26" s="1170"/>
      <c r="E26" s="33">
        <v>4.0000000000000001E-3</v>
      </c>
      <c r="F26" s="276"/>
      <c r="G26" s="277"/>
      <c r="H26" s="278"/>
      <c r="K26" s="342"/>
    </row>
    <row r="27" spans="1:19" ht="18.75" customHeight="1">
      <c r="A27" s="341"/>
      <c r="B27" s="1171" t="s">
        <v>164</v>
      </c>
      <c r="C27" s="1172"/>
      <c r="D27" s="1172"/>
      <c r="E27" s="34">
        <v>0</v>
      </c>
      <c r="F27" s="34"/>
      <c r="G27" s="34"/>
      <c r="H27" s="231"/>
      <c r="I27" s="1" t="s">
        <v>165</v>
      </c>
      <c r="K27" s="342"/>
    </row>
    <row r="28" spans="1:19" ht="18.75" customHeight="1">
      <c r="A28" s="341"/>
      <c r="B28" s="1173" t="s">
        <v>166</v>
      </c>
      <c r="C28" s="1174"/>
      <c r="D28" s="1175"/>
      <c r="E28" s="543">
        <f>SUM(E17:E27)</f>
        <v>0.22949999999999998</v>
      </c>
      <c r="F28" s="543">
        <f>SUM(F20:F27)</f>
        <v>7.6499999999999999E-2</v>
      </c>
      <c r="G28" s="543">
        <f>SUM(G20:G24)</f>
        <v>7.6499999999999999E-2</v>
      </c>
      <c r="H28" s="544">
        <f>SUM(H17:H27)</f>
        <v>7.6499999999999999E-2</v>
      </c>
      <c r="K28" s="342"/>
    </row>
    <row r="29" spans="1:19" ht="21" customHeight="1">
      <c r="C29" s="343"/>
      <c r="D29" s="343"/>
      <c r="E29" s="343"/>
      <c r="F29" s="343"/>
      <c r="G29" s="343"/>
      <c r="H29" s="343"/>
      <c r="I29" s="343"/>
      <c r="J29" s="343"/>
      <c r="K29" s="344"/>
    </row>
    <row r="30" spans="1:19" ht="11.5" customHeight="1">
      <c r="A30" s="1163" t="s">
        <v>167</v>
      </c>
      <c r="B30" s="1164"/>
      <c r="C30" s="1176"/>
      <c r="D30" s="1176"/>
      <c r="E30" s="1176"/>
      <c r="F30" s="1176"/>
      <c r="G30" s="1176"/>
      <c r="H30" s="1176"/>
      <c r="I30" s="1176"/>
      <c r="J30" s="1176"/>
      <c r="K30" s="1177"/>
    </row>
    <row r="31" spans="1:19" ht="11.5" customHeight="1">
      <c r="A31" s="1165"/>
      <c r="B31" s="1166"/>
      <c r="C31" s="1178"/>
      <c r="D31" s="1178"/>
      <c r="E31" s="1178"/>
      <c r="F31" s="1178"/>
      <c r="G31" s="1178"/>
      <c r="H31" s="1178"/>
      <c r="I31" s="1178"/>
      <c r="J31" s="1178"/>
      <c r="K31" s="1179"/>
    </row>
    <row r="32" spans="1:19" ht="11.5" customHeight="1">
      <c r="A32" s="1165"/>
      <c r="B32" s="1166"/>
      <c r="C32" s="1178"/>
      <c r="D32" s="1178"/>
      <c r="E32" s="1178"/>
      <c r="F32" s="1178"/>
      <c r="G32" s="1178"/>
      <c r="H32" s="1178"/>
      <c r="I32" s="1178"/>
      <c r="J32" s="1178"/>
      <c r="K32" s="1179"/>
    </row>
    <row r="33" spans="1:11" ht="11.5" customHeight="1">
      <c r="A33" s="1165"/>
      <c r="B33" s="1166"/>
      <c r="C33" s="1178"/>
      <c r="D33" s="1178"/>
      <c r="E33" s="1178"/>
      <c r="F33" s="1178"/>
      <c r="G33" s="1178"/>
      <c r="H33" s="1178"/>
      <c r="I33" s="1178"/>
      <c r="J33" s="1178"/>
      <c r="K33" s="1179"/>
    </row>
    <row r="34" spans="1:11" ht="12" customHeight="1">
      <c r="A34" s="1167"/>
      <c r="B34" s="1168"/>
      <c r="C34" s="1180"/>
      <c r="D34" s="1180"/>
      <c r="E34" s="1180"/>
      <c r="F34" s="1180"/>
      <c r="G34" s="1180"/>
      <c r="H34" s="1180"/>
      <c r="I34" s="1180"/>
      <c r="J34" s="1180"/>
      <c r="K34" s="1181"/>
    </row>
  </sheetData>
  <sheetProtection algorithmName="SHA-512" hashValue="jgL2GT8/PEAdMK8AICUgIBHVUYuUsU1Kk7gtB2/GAkQTSHN3tNXYKmIA3/wjd9qz6jE+csMo/ZZ65c7gHtCiDQ==" saltValue="5LwWXDpz/AlAJLv3gyCFsg==" spinCount="100000" sheet="1" selectLockedCells="1"/>
  <protectedRanges>
    <protectedRange sqref="E17:H27" name="Range1"/>
    <protectedRange sqref="B4" name="Range2"/>
    <protectedRange sqref="C30:K34" name="Range3"/>
  </protectedRanges>
  <mergeCells count="25">
    <mergeCell ref="B16:D16"/>
    <mergeCell ref="B17:D17"/>
    <mergeCell ref="B18:D18"/>
    <mergeCell ref="B19:D19"/>
    <mergeCell ref="B20:D20"/>
    <mergeCell ref="M7:X15"/>
    <mergeCell ref="A7:K15"/>
    <mergeCell ref="A1:K1"/>
    <mergeCell ref="A5:K5"/>
    <mergeCell ref="A6:K6"/>
    <mergeCell ref="A2:K2"/>
    <mergeCell ref="A3:K3"/>
    <mergeCell ref="A4:K4"/>
    <mergeCell ref="M17:S19"/>
    <mergeCell ref="M22:S23"/>
    <mergeCell ref="A30:B34"/>
    <mergeCell ref="B21:D21"/>
    <mergeCell ref="B27:D27"/>
    <mergeCell ref="B25:D25"/>
    <mergeCell ref="B22:D22"/>
    <mergeCell ref="B26:D26"/>
    <mergeCell ref="B24:D24"/>
    <mergeCell ref="B23:D23"/>
    <mergeCell ref="B28:D28"/>
    <mergeCell ref="C30:K34"/>
  </mergeCells>
  <phoneticPr fontId="0" type="noConversion"/>
  <pageMargins left="0.75" right="0.45" top="0.53" bottom="0.45" header="0.5" footer="0.2"/>
  <pageSetup scale="52" orientation="portrait" r:id="rId1"/>
  <headerFooter alignWithMargins="0">
    <oddFooter xml:space="preserve">&amp;C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indexed="23"/>
    <pageSetUpPr fitToPage="1"/>
  </sheetPr>
  <dimension ref="A1:R38"/>
  <sheetViews>
    <sheetView showGridLines="0" topLeftCell="A22" workbookViewId="0">
      <selection activeCell="S37" sqref="S37"/>
    </sheetView>
  </sheetViews>
  <sheetFormatPr defaultColWidth="8.81640625" defaultRowHeight="12.5"/>
  <cols>
    <col min="1" max="1" width="20.26953125" customWidth="1"/>
    <col min="2" max="2" width="16" customWidth="1"/>
  </cols>
  <sheetData>
    <row r="1" spans="1:17" ht="37.4" customHeight="1">
      <c r="A1" s="1210" t="s">
        <v>168</v>
      </c>
      <c r="B1" s="1123"/>
      <c r="C1" s="1123"/>
      <c r="D1" s="1123"/>
      <c r="E1" s="1123"/>
      <c r="F1" s="1123"/>
      <c r="G1" s="1123"/>
      <c r="H1" s="1123"/>
      <c r="I1" s="1123"/>
      <c r="J1" s="1123"/>
      <c r="K1" s="1123"/>
      <c r="L1" s="1123"/>
      <c r="M1" s="1123"/>
      <c r="N1" s="1123"/>
      <c r="O1" s="1123"/>
      <c r="P1" s="1123"/>
      <c r="Q1" s="1123"/>
    </row>
    <row r="3" spans="1:17" ht="30.65" customHeight="1">
      <c r="A3" s="1211" t="s">
        <v>169</v>
      </c>
      <c r="B3" s="1123"/>
      <c r="C3" s="1123"/>
      <c r="D3" s="1123"/>
      <c r="E3" s="1123"/>
      <c r="F3" s="1123"/>
      <c r="G3" s="1123"/>
      <c r="H3" s="1123"/>
      <c r="I3" s="1123"/>
      <c r="J3" s="1123"/>
      <c r="K3" s="1123"/>
      <c r="L3" s="1123"/>
      <c r="M3" s="1123"/>
      <c r="N3" s="1123"/>
      <c r="O3" s="1123"/>
      <c r="P3" s="1123"/>
      <c r="Q3" s="1123"/>
    </row>
    <row r="4" spans="1:17" ht="14">
      <c r="A4" s="129"/>
    </row>
    <row r="5" spans="1:17" ht="14">
      <c r="A5" s="129" t="s">
        <v>170</v>
      </c>
    </row>
    <row r="6" spans="1:17" ht="14">
      <c r="A6" s="129"/>
    </row>
    <row r="7" spans="1:17" ht="14">
      <c r="A7" s="315" t="s">
        <v>171</v>
      </c>
    </row>
    <row r="8" spans="1:17" ht="14">
      <c r="A8" s="315" t="s">
        <v>172</v>
      </c>
    </row>
    <row r="9" spans="1:17" ht="14">
      <c r="A9" s="315" t="s">
        <v>173</v>
      </c>
    </row>
    <row r="10" spans="1:17" ht="14">
      <c r="A10" s="315" t="s">
        <v>174</v>
      </c>
    </row>
    <row r="11" spans="1:17" ht="14">
      <c r="A11" s="315" t="s">
        <v>175</v>
      </c>
    </row>
    <row r="12" spans="1:17" ht="14">
      <c r="A12" s="315" t="s">
        <v>176</v>
      </c>
    </row>
    <row r="13" spans="1:17" ht="14">
      <c r="A13" s="315" t="s">
        <v>177</v>
      </c>
    </row>
    <row r="14" spans="1:17" ht="29.5" customHeight="1">
      <c r="A14" s="1212" t="s">
        <v>178</v>
      </c>
      <c r="B14" s="1123"/>
      <c r="C14" s="1123"/>
      <c r="D14" s="1123"/>
      <c r="E14" s="1123"/>
      <c r="F14" s="1123"/>
      <c r="G14" s="1123"/>
      <c r="H14" s="1123"/>
      <c r="I14" s="1123"/>
      <c r="J14" s="1123"/>
      <c r="K14" s="1123"/>
      <c r="L14" s="1123"/>
      <c r="M14" s="1123"/>
      <c r="N14" s="1123"/>
      <c r="O14" s="1123"/>
      <c r="P14" s="1123"/>
      <c r="Q14" s="1123"/>
    </row>
    <row r="15" spans="1:17" ht="14">
      <c r="A15" s="129"/>
    </row>
    <row r="16" spans="1:17" ht="14">
      <c r="A16" s="129" t="s">
        <v>179</v>
      </c>
    </row>
    <row r="17" spans="1:18" ht="14">
      <c r="A17" s="130"/>
    </row>
    <row r="18" spans="1:18" ht="14">
      <c r="A18" s="131" t="s">
        <v>180</v>
      </c>
    </row>
    <row r="19" spans="1:18" ht="14">
      <c r="A19" s="129"/>
    </row>
    <row r="20" spans="1:18" ht="40.4" customHeight="1">
      <c r="A20" s="1211" t="s">
        <v>181</v>
      </c>
      <c r="B20" s="1123"/>
      <c r="C20" s="1123"/>
      <c r="D20" s="1123"/>
      <c r="E20" s="1123"/>
      <c r="F20" s="1123"/>
      <c r="G20" s="1123"/>
      <c r="H20" s="1123"/>
      <c r="I20" s="1123"/>
      <c r="J20" s="1123"/>
      <c r="K20" s="1123"/>
      <c r="L20" s="1123"/>
      <c r="M20" s="1123"/>
      <c r="N20" s="1123"/>
      <c r="O20" s="1123"/>
      <c r="P20" s="1123"/>
      <c r="Q20" s="1123"/>
      <c r="R20" s="1123"/>
    </row>
    <row r="22" spans="1:18" ht="14">
      <c r="A22" s="316" t="s">
        <v>182</v>
      </c>
      <c r="B22" s="317"/>
      <c r="C22" s="317"/>
    </row>
    <row r="23" spans="1:18" ht="14">
      <c r="A23" s="129"/>
      <c r="C23" s="121" t="s">
        <v>183</v>
      </c>
      <c r="G23" s="132" t="s">
        <v>184</v>
      </c>
    </row>
    <row r="24" spans="1:18" ht="14">
      <c r="A24" s="129" t="s">
        <v>185</v>
      </c>
      <c r="C24" s="132">
        <v>3.0700000000000002E-2</v>
      </c>
      <c r="D24" s="129" t="s">
        <v>186</v>
      </c>
      <c r="G24" s="132" t="s">
        <v>187</v>
      </c>
    </row>
    <row r="25" spans="1:18" ht="14">
      <c r="A25" s="129" t="s">
        <v>188</v>
      </c>
      <c r="C25" s="132">
        <v>3.85E-2</v>
      </c>
      <c r="D25" s="129" t="s">
        <v>189</v>
      </c>
      <c r="G25" s="132" t="s">
        <v>187</v>
      </c>
    </row>
    <row r="26" spans="1:18" ht="14">
      <c r="A26" s="129" t="s">
        <v>190</v>
      </c>
      <c r="C26" s="132">
        <v>3.85E-2</v>
      </c>
      <c r="D26" s="132" t="s">
        <v>189</v>
      </c>
      <c r="G26" s="132" t="s">
        <v>187</v>
      </c>
    </row>
    <row r="27" spans="1:18" ht="14">
      <c r="A27" s="129" t="s">
        <v>191</v>
      </c>
      <c r="C27" s="132">
        <v>6.2E-2</v>
      </c>
      <c r="D27" s="129" t="s">
        <v>192</v>
      </c>
      <c r="G27" s="132" t="s">
        <v>193</v>
      </c>
    </row>
    <row r="28" spans="1:18" ht="14">
      <c r="A28" s="129" t="s">
        <v>194</v>
      </c>
      <c r="C28" s="132">
        <v>1.4500000000000001E-2</v>
      </c>
      <c r="D28" s="129" t="s">
        <v>192</v>
      </c>
      <c r="G28" s="132" t="s">
        <v>193</v>
      </c>
    </row>
    <row r="29" spans="1:18" ht="14">
      <c r="A29" s="129" t="s">
        <v>195</v>
      </c>
      <c r="C29" s="132">
        <v>2.5000000000000001E-3</v>
      </c>
      <c r="D29" s="129" t="s">
        <v>196</v>
      </c>
      <c r="G29" s="1213" t="s">
        <v>197</v>
      </c>
    </row>
    <row r="30" spans="1:18" ht="14">
      <c r="A30" s="129" t="s">
        <v>198</v>
      </c>
      <c r="C30" s="132">
        <v>0.03</v>
      </c>
      <c r="D30" s="129" t="s">
        <v>196</v>
      </c>
      <c r="G30" s="1213"/>
    </row>
    <row r="31" spans="1:18" ht="14">
      <c r="A31" s="129" t="s">
        <v>199</v>
      </c>
      <c r="B31" s="129"/>
      <c r="C31" s="132">
        <v>0.17</v>
      </c>
      <c r="D31" s="129" t="s">
        <v>200</v>
      </c>
      <c r="G31" s="1213"/>
    </row>
    <row r="32" spans="1:18" ht="14">
      <c r="A32" s="129" t="s">
        <v>201</v>
      </c>
      <c r="C32" s="132">
        <v>0.25</v>
      </c>
      <c r="D32" s="129" t="s">
        <v>200</v>
      </c>
      <c r="G32" s="1213"/>
    </row>
    <row r="33" spans="1:7" ht="14">
      <c r="A33" s="129" t="s">
        <v>202</v>
      </c>
      <c r="C33" s="132">
        <v>0.12</v>
      </c>
      <c r="D33" s="129" t="s">
        <v>196</v>
      </c>
      <c r="G33" s="1213"/>
    </row>
    <row r="34" spans="1:7" ht="14">
      <c r="A34" s="129" t="s">
        <v>203</v>
      </c>
      <c r="C34" s="132">
        <v>0.01</v>
      </c>
      <c r="D34" s="129" t="s">
        <v>196</v>
      </c>
      <c r="G34" s="132" t="s">
        <v>187</v>
      </c>
    </row>
    <row r="35" spans="1:7" ht="14">
      <c r="A35" s="129" t="s">
        <v>204</v>
      </c>
      <c r="B35" s="132"/>
      <c r="C35" s="132">
        <v>5.0000000000000001E-3</v>
      </c>
      <c r="D35" s="129" t="s">
        <v>196</v>
      </c>
      <c r="G35" s="132" t="s">
        <v>187</v>
      </c>
    </row>
    <row r="36" spans="1:7" ht="14">
      <c r="A36" s="129" t="s">
        <v>205</v>
      </c>
      <c r="B36" s="132"/>
      <c r="C36" s="132">
        <v>0.02</v>
      </c>
      <c r="D36" s="129" t="s">
        <v>196</v>
      </c>
      <c r="G36" s="132" t="s">
        <v>187</v>
      </c>
    </row>
    <row r="37" spans="1:7" ht="14">
      <c r="A37" s="129"/>
    </row>
    <row r="38" spans="1:7" ht="14">
      <c r="A38" s="129" t="s">
        <v>206</v>
      </c>
    </row>
  </sheetData>
  <sheetProtection algorithmName="SHA-512" hashValue="/VXGzg0X74UZR8lToB5YSk1lrQ9I3jzs7G4ONJTnZ/N8npTQVJGT4f2B8BUkEjKZiUzNarrCxDQb/AtwEQ91Dw==" saltValue="Qxk96Y/G+fh0UZQsgJCSWg==" spinCount="100000" sheet="1" selectLockedCells="1"/>
  <mergeCells count="5">
    <mergeCell ref="A1:Q1"/>
    <mergeCell ref="A3:Q3"/>
    <mergeCell ref="A14:Q14"/>
    <mergeCell ref="A20:R20"/>
    <mergeCell ref="G29:G33"/>
  </mergeCells>
  <pageMargins left="0" right="0" top="0.75" bottom="0.75" header="0.3" footer="0.3"/>
  <pageSetup scale="7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AB96F38E15715418759A1FBF1480C99" ma:contentTypeVersion="16" ma:contentTypeDescription="Create a new document." ma:contentTypeScope="" ma:versionID="773bbaee1c37d7df0ea22d1f5af544f1">
  <xsd:schema xmlns:xsd="http://www.w3.org/2001/XMLSchema" xmlns:xs="http://www.w3.org/2001/XMLSchema" xmlns:p="http://schemas.microsoft.com/office/2006/metadata/properties" xmlns:ns2="c5fafe85-a22b-4293-b9c9-c234c192a0b8" xmlns:ns3="a7994a88-3671-402d-97ad-311824b826da" xmlns:ns4="d853a810-d2a2-4c28-9ad9-9100c9a22e04" targetNamespace="http://schemas.microsoft.com/office/2006/metadata/properties" ma:root="true" ma:fieldsID="1df3a7bfb65fb73839778ccfa6f728fa" ns2:_="" ns3:_="" ns4:_="">
    <xsd:import namespace="c5fafe85-a22b-4293-b9c9-c234c192a0b8"/>
    <xsd:import namespace="a7994a88-3671-402d-97ad-311824b826da"/>
    <xsd:import namespace="d853a810-d2a2-4c28-9ad9-9100c9a22e0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SearchProperties" minOccurs="0"/>
                <xsd:element ref="ns2:lcf76f155ced4ddcb4097134ff3c332f" minOccurs="0"/>
                <xsd:element ref="ns4: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fafe85-a22b-4293-b9c9-c234c192a0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c590b57-b2b8-4f92-a7a2-a2c14f8ff43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7994a88-3671-402d-97ad-311824b826da"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853a810-d2a2-4c28-9ad9-9100c9a22e04"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6b492e1d-1254-4e1d-87c7-616ab0e97c8c}" ma:internalName="TaxCatchAll" ma:showField="CatchAllData" ma:web="a7994a88-3671-402d-97ad-311824b826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853a810-d2a2-4c28-9ad9-9100c9a22e04" xsi:nil="true"/>
    <lcf76f155ced4ddcb4097134ff3c332f xmlns="c5fafe85-a22b-4293-b9c9-c234c192a0b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D13357-2E34-424B-9F2F-C29D0DCE86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fafe85-a22b-4293-b9c9-c234c192a0b8"/>
    <ds:schemaRef ds:uri="a7994a88-3671-402d-97ad-311824b826da"/>
    <ds:schemaRef ds:uri="d853a810-d2a2-4c28-9ad9-9100c9a22e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BC191E0-BA65-491F-979A-73C68A62BBAD}">
  <ds:schemaRefs>
    <ds:schemaRef ds:uri="http://schemas.microsoft.com/office/2006/documentManagement/types"/>
    <ds:schemaRef ds:uri="http://purl.org/dc/terms/"/>
    <ds:schemaRef ds:uri="http://purl.org/dc/dcmitype/"/>
    <ds:schemaRef ds:uri="http://schemas.microsoft.com/office/infopath/2007/PartnerControls"/>
    <ds:schemaRef ds:uri="http://schemas.openxmlformats.org/package/2006/metadata/core-properties"/>
    <ds:schemaRef ds:uri="c5fafe85-a22b-4293-b9c9-c234c192a0b8"/>
    <ds:schemaRef ds:uri="d853a810-d2a2-4c28-9ad9-9100c9a22e04"/>
    <ds:schemaRef ds:uri="a7994a88-3671-402d-97ad-311824b826da"/>
    <ds:schemaRef ds:uri="http://schemas.microsoft.com/office/2006/metadata/properties"/>
    <ds:schemaRef ds:uri="http://www.w3.org/XML/1998/namespace"/>
    <ds:schemaRef ds:uri="http://purl.org/dc/elements/1.1/"/>
  </ds:schemaRefs>
</ds:datastoreItem>
</file>

<file path=customXml/itemProps3.xml><?xml version="1.0" encoding="utf-8"?>
<ds:datastoreItem xmlns:ds="http://schemas.openxmlformats.org/officeDocument/2006/customXml" ds:itemID="{291C5436-699F-4467-A8B1-81424FC1C5DC}">
  <ds:schemaRefs>
    <ds:schemaRef ds:uri="http://schemas.microsoft.com/sharepoint/v3/contenttype/forms"/>
  </ds:schemaRefs>
</ds:datastoreItem>
</file>

<file path=docMetadata/LabelInfo.xml><?xml version="1.0" encoding="utf-8"?>
<clbl:labelList xmlns:clbl="http://schemas.microsoft.com/office/2020/mipLabelMetadata">
  <clbl:label id="{9bf97732-82b9-499b-b16a-a93e8ebd536b}" enabled="0" method="" siteId="{9bf97732-82b9-499b-b16a-a93e8ebd536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20</vt:i4>
      </vt:variant>
    </vt:vector>
  </HeadingPairs>
  <TitlesOfParts>
    <vt:vector size="47" baseType="lpstr">
      <vt:lpstr>1. BASIC INFO &amp; START PAGE</vt:lpstr>
      <vt:lpstr>2. INVOICE</vt:lpstr>
      <vt:lpstr>3. DEPLOYED LABOR SUMMARY 1 </vt:lpstr>
      <vt:lpstr>3. DEPLOYED LABOR SUMMARY 2</vt:lpstr>
      <vt:lpstr>4. BACKFILL LABOR</vt:lpstr>
      <vt:lpstr>BACKFILL LABOR 2</vt:lpstr>
      <vt:lpstr>4. BACKFILL LABOR 2</vt:lpstr>
      <vt:lpstr>5. BENEFITS CALC</vt:lpstr>
      <vt:lpstr>6. Benefits Instructions</vt:lpstr>
      <vt:lpstr>7. TRAVEL SUMMARY 1</vt:lpstr>
      <vt:lpstr>7. TRAVEL SUMMARY 2</vt:lpstr>
      <vt:lpstr>8. EQUIPMENT</vt:lpstr>
      <vt:lpstr>TRAVEL 4</vt:lpstr>
      <vt:lpstr>TRAVEL 5</vt:lpstr>
      <vt:lpstr>TRAVEL 6</vt:lpstr>
      <vt:lpstr>TRAVEL 7</vt:lpstr>
      <vt:lpstr>TRAVEL 8</vt:lpstr>
      <vt:lpstr>TRAVEL 9</vt:lpstr>
      <vt:lpstr>TRAVEL 10</vt:lpstr>
      <vt:lpstr>EQUIPMENT 2</vt:lpstr>
      <vt:lpstr>MATERIALS 2</vt:lpstr>
      <vt:lpstr>MATERIALS 3</vt:lpstr>
      <vt:lpstr>9. MATERIALS</vt:lpstr>
      <vt:lpstr>10. RENTAL</vt:lpstr>
      <vt:lpstr>11. CONTRACT WORK</vt:lpstr>
      <vt:lpstr>12. Incident Hours Form</vt:lpstr>
      <vt:lpstr>13. Incident Mileage Form</vt:lpstr>
      <vt:lpstr>'1. BASIC INFO &amp; START PAGE'!Print_Area</vt:lpstr>
      <vt:lpstr>'10. RENTAL'!Print_Area</vt:lpstr>
      <vt:lpstr>'11. CONTRACT WORK'!Print_Area</vt:lpstr>
      <vt:lpstr>'2. INVOICE'!Print_Area</vt:lpstr>
      <vt:lpstr>'3. DEPLOYED LABOR SUMMARY 1 '!Print_Area</vt:lpstr>
      <vt:lpstr>'3. DEPLOYED LABOR SUMMARY 2'!Print_Area</vt:lpstr>
      <vt:lpstr>'4. BACKFILL LABOR'!Print_Area</vt:lpstr>
      <vt:lpstr>'4. BACKFILL LABOR 2'!Print_Area</vt:lpstr>
      <vt:lpstr>'5. BENEFITS CALC'!Print_Area</vt:lpstr>
      <vt:lpstr>'7. TRAVEL SUMMARY 1'!Print_Area</vt:lpstr>
      <vt:lpstr>'7. TRAVEL SUMMARY 2'!Print_Area</vt:lpstr>
      <vt:lpstr>'8. EQUIPMENT'!Print_Area</vt:lpstr>
      <vt:lpstr>'9. MATERIALS'!Print_Area</vt:lpstr>
      <vt:lpstr>'BACKFILL LABOR 2'!Print_Area</vt:lpstr>
      <vt:lpstr>'EQUIPMENT 2'!Print_Area</vt:lpstr>
      <vt:lpstr>'MATERIALS 2'!Print_Area</vt:lpstr>
      <vt:lpstr>'MATERIALS 3'!Print_Area</vt:lpstr>
      <vt:lpstr>'TRAVEL 10'!Print_Area</vt:lpstr>
      <vt:lpstr>'TRAVEL 8'!Print_Area</vt:lpstr>
      <vt:lpstr>'TRAVEL 9'!Print_Area</vt:lpstr>
    </vt:vector>
  </TitlesOfParts>
  <Manager/>
  <Company>FEMA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KEN'S FORMS (LANDSCAPE)</dc:title>
  <dc:subject/>
  <dc:creator>Shari</dc:creator>
  <cp:keywords/>
  <dc:description/>
  <cp:lastModifiedBy>Cruz,Tricia  (DSHS)</cp:lastModifiedBy>
  <cp:revision/>
  <dcterms:created xsi:type="dcterms:W3CDTF">2002-04-15T16:51:11Z</dcterms:created>
  <dcterms:modified xsi:type="dcterms:W3CDTF">2026-06-26T21:46:53Z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829ce242-bd69-4ace-81be-21f3d34931dc_Enabled">
    <vt:lpwstr>true</vt:lpwstr>
  </property>
  <property fmtid="{D5CDD505-2E9C-101B-9397-08002B2CF9AE}" pid="4" name="MSIP_Label_829ce242-bd69-4ace-81be-21f3d34931dc_SetDate">
    <vt:lpwstr>2024-11-14T19:35:05Z</vt:lpwstr>
  </property>
  <property fmtid="{D5CDD505-2E9C-101B-9397-08002B2CF9AE}" pid="5" name="MSIP_Label_829ce242-bd69-4ace-81be-21f3d34931dc_Method">
    <vt:lpwstr>Standard</vt:lpwstr>
  </property>
  <property fmtid="{D5CDD505-2E9C-101B-9397-08002B2CF9AE}" pid="6" name="MSIP_Label_829ce242-bd69-4ace-81be-21f3d34931dc_Name">
    <vt:lpwstr>defa4170-0d19-0005-0004-bc88714345d2</vt:lpwstr>
  </property>
  <property fmtid="{D5CDD505-2E9C-101B-9397-08002B2CF9AE}" pid="7" name="MSIP_Label_829ce242-bd69-4ace-81be-21f3d34931dc_SiteId">
    <vt:lpwstr>110c9cc6-4d84-4558-81a1-76310935a2e7</vt:lpwstr>
  </property>
  <property fmtid="{D5CDD505-2E9C-101B-9397-08002B2CF9AE}" pid="8" name="MSIP_Label_829ce242-bd69-4ace-81be-21f3d34931dc_ActionId">
    <vt:lpwstr>a78613bb-5f94-4ac8-8143-4dacc5ab5611</vt:lpwstr>
  </property>
  <property fmtid="{D5CDD505-2E9C-101B-9397-08002B2CF9AE}" pid="9" name="MSIP_Label_829ce242-bd69-4ace-81be-21f3d34931dc_ContentBits">
    <vt:lpwstr>0</vt:lpwstr>
  </property>
  <property fmtid="{D5CDD505-2E9C-101B-9397-08002B2CF9AE}" pid="10" name="ContentTypeId">
    <vt:lpwstr>0x010100AAB96F38E15715418759A1FBF1480C99</vt:lpwstr>
  </property>
  <property fmtid="{D5CDD505-2E9C-101B-9397-08002B2CF9AE}" pid="11" name="MediaServiceImageTags">
    <vt:lpwstr/>
  </property>
</Properties>
</file>