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xhhs-my.sharepoint.com/personal/karl_vonahn_dshs_texas_gov/Documents/Desktop/"/>
    </mc:Choice>
  </mc:AlternateContent>
  <xr:revisionPtr revIDLastSave="2" documentId="13_ncr:1_{AA04877C-E432-4270-9689-711020F9E028}" xr6:coauthVersionLast="47" xr6:coauthVersionMax="47" xr10:uidLastSave="{6163CE67-FF74-4817-B469-48CF006BC8D3}"/>
  <bookViews>
    <workbookView xWindow="165" yWindow="1095" windowWidth="21750" windowHeight="13770" xr2:uid="{9A1D3923-B83A-4372-8AF0-62A629DEA881}"/>
  </bookViews>
  <sheets>
    <sheet name="Xe-133 submission instructions" sheetId="3" r:id="rId1"/>
    <sheet name="Xe-133 worksheet" sheetId="1" r:id="rId2"/>
    <sheet name="Documentation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18" i="1" s="1"/>
  <c r="B17" i="1"/>
  <c r="B11" i="1"/>
  <c r="B12" i="1" s="1"/>
  <c r="B16" i="1" l="1"/>
  <c r="B19" i="1" s="1"/>
</calcChain>
</file>

<file path=xl/sharedStrings.xml><?xml version="1.0" encoding="utf-8"?>
<sst xmlns="http://schemas.openxmlformats.org/spreadsheetml/2006/main" count="49" uniqueCount="49">
  <si>
    <t>RAM License Number:</t>
  </si>
  <si>
    <t>Date:</t>
  </si>
  <si>
    <t>Facility:</t>
  </si>
  <si>
    <t>Room number:</t>
  </si>
  <si>
    <t>Preparer:</t>
  </si>
  <si>
    <t>Documentation:</t>
  </si>
  <si>
    <t>https://www.nrc.gov/docs/ML0827/ML082750413.pdf</t>
  </si>
  <si>
    <t>A=N*Y*f</t>
  </si>
  <si>
    <t>C=A/(R*1.699*10^6*40)</t>
  </si>
  <si>
    <t>t=V/(-R*ln((V*2.832)/Y)</t>
  </si>
  <si>
    <t>Formulas:</t>
  </si>
  <si>
    <t>May this room be used for Xe-133?</t>
  </si>
  <si>
    <t>YES/NO</t>
  </si>
  <si>
    <t>RSO Signature</t>
  </si>
  <si>
    <t>Activity per study [mCi, Xe-133]</t>
  </si>
  <si>
    <t>Activity per week [µCi]</t>
  </si>
  <si>
    <t>Evacuation time single release [min]</t>
  </si>
  <si>
    <t>Established ventilation rates will be 
verified annually, as a minimum</t>
  </si>
  <si>
    <t>Negative pressure will be established, set, and checked annually</t>
  </si>
  <si>
    <t>N = Max number studies / week</t>
  </si>
  <si>
    <t>Y = Activity per study [µCi]</t>
  </si>
  <si>
    <t>R = Measured exhaust rate [cfm]</t>
  </si>
  <si>
    <t>V = Room volume [cu ft]</t>
  </si>
  <si>
    <t>C = Xenon Concentration [µCi/ml]</t>
  </si>
  <si>
    <t>Regulatory limit  [µCi/ml]</t>
  </si>
  <si>
    <t>A = Maximum activity loss/week [µCi/wk]</t>
  </si>
  <si>
    <t>YES = Adherence, NO = Response required</t>
  </si>
  <si>
    <t>Xenon Concentration Formula &amp; 
Evacuation Time Single Release</t>
  </si>
  <si>
    <t>f = Estimated activity lost to the 
work areas per study (assume 20 %)</t>
  </si>
  <si>
    <t>Discharge Remote (&gt; 25 ft) to all air intakes</t>
  </si>
  <si>
    <t>Closed, self-shielded delivery system is used</t>
  </si>
  <si>
    <t>Frequency and efficiency testing protocols of xenon/charcoal trap is consistent with manufacturer  specifications (must maintain records)</t>
  </si>
  <si>
    <t>Doors are closed and exhaust fans  are on during, and for 30 minutes following the use of Xenon</t>
  </si>
  <si>
    <t>Re-circulating air in the use room is  
prevented during use</t>
  </si>
  <si>
    <r>
      <rPr>
        <b/>
        <sz val="14"/>
        <color theme="1"/>
        <rFont val="Verdana"/>
        <family val="2"/>
      </rPr>
      <t xml:space="preserve">XENON-133 WORK SHEET </t>
    </r>
    <r>
      <rPr>
        <b/>
        <sz val="13"/>
        <color theme="1"/>
        <rFont val="Verdana"/>
        <family val="2"/>
      </rPr>
      <t xml:space="preserve">
</t>
    </r>
    <r>
      <rPr>
        <b/>
        <sz val="11"/>
        <color theme="1"/>
        <rFont val="Verdana"/>
        <family val="2"/>
      </rPr>
      <t>FILL OUT YELLOW CELLS ONLY</t>
    </r>
    <r>
      <rPr>
        <b/>
        <sz val="13"/>
        <color theme="1"/>
        <rFont val="Verdana"/>
        <family val="2"/>
      </rPr>
      <t xml:space="preserve"> Convenience document – not for official DSHS use</t>
    </r>
  </si>
  <si>
    <t>Disclaimer:
Convenience document
Not for official DSHS use</t>
  </si>
  <si>
    <t>Specify the average and maximum activity (mCi) of Xenon-133 (Xe-133) to be used for any one study, and to be used in any one week.</t>
  </si>
  <si>
    <t>Provide a diagram or the room where the Xe-133 will be used, showing all air supply, recirculation, inlet, and exhaust vents, with arrows to indicate the airflow patterns. If bulk xenon will be used, provide a diagram of the storage area, and describe the ventilation for that area.</t>
  </si>
  <si>
    <t xml:space="preserve">Describe the method of exhausting air from the facility during times Xe-133 is used.  </t>
  </si>
  <si>
    <t xml:space="preserve">Describe the method used to prevent recirculation of the air to the rest of the facility during the times Xe-133 is used.  </t>
  </si>
  <si>
    <t xml:space="preserve">Specify air flow rates into and out of the room.  </t>
  </si>
  <si>
    <t>Specify how far the point of exhaust is from any unrestricted area or fresh air intake.</t>
  </si>
  <si>
    <t>Describe the method used for administering the dose to the patient and the method used for trapping or exhausting the exhaled Xe-133.</t>
  </si>
  <si>
    <t>Describe the procedure for testing the xenon trap (if used) to assure that it is properly trapping the xenon.</t>
  </si>
  <si>
    <t>Provide emergency procedures in place to cope with large accidental releases of Xe-133, such as loss of an entire patient dose or spill of bulk quantity.</t>
  </si>
  <si>
    <t>Demonstrate the exposure of facility personnel and the general public to Xe-133 is within limits of 25 TAC §289.202(ggg)(2).</t>
  </si>
  <si>
    <r>
      <rPr>
        <sz val="12"/>
        <color rgb="FF000000"/>
        <rFont val="Verdana"/>
        <family val="2"/>
      </rPr>
      <t xml:space="preserve">Indicate the frequency the </t>
    </r>
    <r>
      <rPr>
        <sz val="12"/>
        <color rgb="FF20294F"/>
        <rFont val="Verdana"/>
        <family val="2"/>
      </rPr>
      <t>associated ventilation systems will be tested to verify system integrity and effectiveness.  Please note that any change(s) in use or exhaust air flow will affect all calculations.</t>
    </r>
  </si>
  <si>
    <r>
      <rPr>
        <b/>
        <sz val="12"/>
        <color theme="1"/>
        <rFont val="Verdana"/>
        <family val="2"/>
      </rPr>
      <t>Note:</t>
    </r>
    <r>
      <rPr>
        <sz val="12"/>
        <color theme="1"/>
        <rFont val="Verdana"/>
        <family val="2"/>
      </rPr>
      <t xml:space="preserve"> When performing calculations for room concentrations and room evacuation periods after an accidental release, you may use the Xe-133 Worksheet.</t>
    </r>
  </si>
  <si>
    <t>When requesting to use Xe-133 please submit the following: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</si>
</sst>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Verdana"/>
      <family val="2"/>
    </font>
    <font>
      <b/>
      <sz val="12"/>
      <color theme="0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  <font>
      <b/>
      <sz val="13"/>
      <color theme="1"/>
      <name val="Verdana"/>
      <family val="2"/>
    </font>
    <font>
      <b/>
      <sz val="11"/>
      <color theme="1"/>
      <name val="Verdana"/>
      <family val="2"/>
    </font>
    <font>
      <sz val="8"/>
      <color theme="1"/>
      <name val="Verdana"/>
      <family val="2"/>
    </font>
    <font>
      <sz val="15"/>
      <color rgb="FF20294F"/>
      <name val="Verdana"/>
      <family val="2"/>
    </font>
    <font>
      <sz val="12"/>
      <color rgb="FF20294F"/>
      <name val="Verdana"/>
      <family val="2"/>
    </font>
    <font>
      <sz val="12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1" fillId="3" borderId="0" xfId="0" applyFont="1" applyFill="1"/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0" fontId="0" fillId="0" borderId="0" xfId="0" applyFill="1"/>
    <xf numFmtId="2" fontId="0" fillId="0" borderId="1" xfId="0" applyNumberFormat="1" applyBorder="1" applyAlignment="1">
      <alignment vertical="top"/>
    </xf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top"/>
    </xf>
    <xf numFmtId="0" fontId="2" fillId="0" borderId="0" xfId="0" applyFont="1" applyFill="1" applyBorder="1" applyAlignment="1">
      <alignment wrapText="1"/>
    </xf>
    <xf numFmtId="0" fontId="0" fillId="6" borderId="1" xfId="0" applyFill="1" applyBorder="1" applyProtection="1">
      <protection locked="0"/>
    </xf>
    <xf numFmtId="0" fontId="4" fillId="4" borderId="8" xfId="0" applyFont="1" applyFill="1" applyBorder="1" applyAlignment="1">
      <alignment wrapText="1"/>
    </xf>
    <xf numFmtId="0" fontId="1" fillId="3" borderId="0" xfId="0" applyFont="1" applyFill="1" applyBorder="1" applyAlignment="1">
      <alignment vertical="center" wrapText="1"/>
    </xf>
    <xf numFmtId="0" fontId="0" fillId="2" borderId="7" xfId="0" applyFont="1" applyFill="1" applyBorder="1"/>
    <xf numFmtId="0" fontId="0" fillId="2" borderId="4" xfId="0" applyFont="1" applyFill="1" applyBorder="1" applyAlignment="1">
      <alignment wrapText="1"/>
    </xf>
    <xf numFmtId="0" fontId="0" fillId="2" borderId="4" xfId="0" applyFont="1" applyFill="1" applyBorder="1"/>
    <xf numFmtId="0" fontId="0" fillId="2" borderId="4" xfId="0" applyFont="1" applyFill="1" applyBorder="1" applyAlignment="1">
      <alignment vertical="top" wrapText="1"/>
    </xf>
    <xf numFmtId="0" fontId="0" fillId="2" borderId="4" xfId="0" applyFont="1" applyFill="1" applyBorder="1" applyAlignment="1">
      <alignment vertical="center"/>
    </xf>
    <xf numFmtId="0" fontId="0" fillId="2" borderId="0" xfId="0" applyFont="1" applyFill="1"/>
    <xf numFmtId="0" fontId="0" fillId="2" borderId="5" xfId="0" applyFont="1" applyFill="1" applyBorder="1" applyAlignment="1">
      <alignment vertical="top" wrapText="1"/>
    </xf>
    <xf numFmtId="0" fontId="0" fillId="2" borderId="5" xfId="0" applyFont="1" applyFill="1" applyBorder="1" applyAlignment="1">
      <alignment wrapText="1"/>
    </xf>
    <xf numFmtId="0" fontId="0" fillId="2" borderId="5" xfId="0" applyFont="1" applyFill="1" applyBorder="1"/>
    <xf numFmtId="0" fontId="0" fillId="5" borderId="2" xfId="0" applyFont="1" applyFill="1" applyBorder="1" applyProtection="1">
      <protection locked="0"/>
    </xf>
    <xf numFmtId="0" fontId="0" fillId="5" borderId="1" xfId="0" applyFont="1" applyFill="1" applyBorder="1" applyProtection="1">
      <protection locked="0"/>
    </xf>
    <xf numFmtId="0" fontId="0" fillId="5" borderId="3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6" fillId="4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 indent="1"/>
    </xf>
    <xf numFmtId="0" fontId="8" fillId="0" borderId="0" xfId="0" applyFont="1" applyAlignment="1">
      <alignment horizontal="left" vertical="top" indent="1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B7704-2357-4F10-95F3-872EDF498DDF}">
  <dimension ref="A1:A15"/>
  <sheetViews>
    <sheetView tabSelected="1" workbookViewId="0">
      <selection activeCell="A24" sqref="A24"/>
    </sheetView>
  </sheetViews>
  <sheetFormatPr defaultRowHeight="15" x14ac:dyDescent="0.2"/>
  <cols>
    <col min="1" max="1" width="142.69921875" customWidth="1"/>
  </cols>
  <sheetData>
    <row r="1" spans="1:1" ht="20.25" x14ac:dyDescent="0.2">
      <c r="A1" s="31" t="s">
        <v>48</v>
      </c>
    </row>
    <row r="2" spans="1:1" x14ac:dyDescent="0.2">
      <c r="A2" s="29" t="s">
        <v>36</v>
      </c>
    </row>
    <row r="3" spans="1:1" ht="30" customHeight="1" x14ac:dyDescent="0.2">
      <c r="A3" s="28" t="s">
        <v>37</v>
      </c>
    </row>
    <row r="4" spans="1:1" x14ac:dyDescent="0.2">
      <c r="A4" s="29" t="s">
        <v>38</v>
      </c>
    </row>
    <row r="5" spans="1:1" x14ac:dyDescent="0.2">
      <c r="A5" s="29" t="s">
        <v>39</v>
      </c>
    </row>
    <row r="6" spans="1:1" x14ac:dyDescent="0.2">
      <c r="A6" s="29" t="s">
        <v>40</v>
      </c>
    </row>
    <row r="7" spans="1:1" x14ac:dyDescent="0.2">
      <c r="A7" s="29" t="s">
        <v>41</v>
      </c>
    </row>
    <row r="8" spans="1:1" x14ac:dyDescent="0.2">
      <c r="A8" s="29" t="s">
        <v>42</v>
      </c>
    </row>
    <row r="9" spans="1:1" x14ac:dyDescent="0.2">
      <c r="A9" s="29" t="s">
        <v>43</v>
      </c>
    </row>
    <row r="10" spans="1:1" x14ac:dyDescent="0.2">
      <c r="A10" s="29" t="s">
        <v>44</v>
      </c>
    </row>
    <row r="11" spans="1:1" x14ac:dyDescent="0.2">
      <c r="A11" s="29" t="s">
        <v>45</v>
      </c>
    </row>
    <row r="13" spans="1:1" x14ac:dyDescent="0.2">
      <c r="A13" s="30" t="s">
        <v>47</v>
      </c>
    </row>
    <row r="14" spans="1:1" x14ac:dyDescent="0.2">
      <c r="A14" s="30"/>
    </row>
    <row r="15" spans="1:1" ht="30" x14ac:dyDescent="0.2">
      <c r="A15" s="28" t="s"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6FCF0-02AF-440B-880C-8573A7BBFE59}">
  <dimension ref="A1:H31"/>
  <sheetViews>
    <sheetView zoomScaleNormal="100" workbookViewId="0">
      <selection activeCell="B1" sqref="B1"/>
    </sheetView>
  </sheetViews>
  <sheetFormatPr defaultRowHeight="15" x14ac:dyDescent="0.2"/>
  <cols>
    <col min="1" max="1" width="39.19921875" customWidth="1"/>
    <col min="2" max="2" width="17.296875" customWidth="1"/>
    <col min="3" max="3" width="12.19921875" bestFit="1" customWidth="1"/>
    <col min="5" max="5" width="10.19921875" bestFit="1" customWidth="1"/>
  </cols>
  <sheetData>
    <row r="1" spans="1:8" ht="32.25" customHeight="1" thickBot="1" x14ac:dyDescent="0.25">
      <c r="A1" s="12" t="s">
        <v>34</v>
      </c>
      <c r="B1" s="27" t="s">
        <v>35</v>
      </c>
      <c r="C1" s="3"/>
      <c r="D1" s="5"/>
      <c r="E1" s="5"/>
      <c r="F1" s="5"/>
      <c r="G1" s="5"/>
      <c r="H1" s="5"/>
    </row>
    <row r="2" spans="1:8" ht="15.75" thickBot="1" x14ac:dyDescent="0.25">
      <c r="A2" s="14" t="s">
        <v>4</v>
      </c>
      <c r="B2" s="25"/>
      <c r="C2" s="5"/>
      <c r="D2" s="5"/>
      <c r="E2" s="5"/>
      <c r="F2" s="5"/>
      <c r="G2" s="5"/>
      <c r="H2" s="5"/>
    </row>
    <row r="3" spans="1:8" ht="15.75" thickBot="1" x14ac:dyDescent="0.25">
      <c r="A3" s="15" t="s">
        <v>0</v>
      </c>
      <c r="B3" s="24"/>
      <c r="C3" s="5"/>
    </row>
    <row r="4" spans="1:8" ht="15.75" thickBot="1" x14ac:dyDescent="0.25">
      <c r="A4" s="16" t="s">
        <v>1</v>
      </c>
      <c r="B4" s="24"/>
      <c r="C4" s="5"/>
    </row>
    <row r="5" spans="1:8" ht="15.75" thickBot="1" x14ac:dyDescent="0.25">
      <c r="A5" s="16" t="s">
        <v>2</v>
      </c>
      <c r="B5" s="25"/>
      <c r="C5" s="5"/>
    </row>
    <row r="6" spans="1:8" ht="15.75" thickBot="1" x14ac:dyDescent="0.25">
      <c r="A6" s="16" t="s">
        <v>3</v>
      </c>
      <c r="B6" s="25"/>
      <c r="C6" s="5"/>
    </row>
    <row r="7" spans="1:8" ht="31.5" customHeight="1" thickBot="1" x14ac:dyDescent="0.25">
      <c r="A7" s="13" t="s">
        <v>27</v>
      </c>
      <c r="B7" s="2"/>
      <c r="C7" s="5"/>
    </row>
    <row r="8" spans="1:8" ht="17.25" customHeight="1" thickBot="1" x14ac:dyDescent="0.25">
      <c r="A8" s="17" t="s">
        <v>14</v>
      </c>
      <c r="B8" s="23"/>
      <c r="C8" s="5"/>
    </row>
    <row r="9" spans="1:8" ht="36" customHeight="1" thickBot="1" x14ac:dyDescent="0.25">
      <c r="A9" s="18" t="s">
        <v>19</v>
      </c>
      <c r="B9" s="24"/>
      <c r="C9" s="5"/>
    </row>
    <row r="10" spans="1:8" ht="15.75" thickBot="1" x14ac:dyDescent="0.25">
      <c r="A10" s="19" t="s">
        <v>20</v>
      </c>
      <c r="B10" s="1">
        <f>B8*1000</f>
        <v>0</v>
      </c>
      <c r="C10" s="3"/>
    </row>
    <row r="11" spans="1:8" ht="15.75" thickBot="1" x14ac:dyDescent="0.25">
      <c r="A11" s="16" t="s">
        <v>15</v>
      </c>
      <c r="B11" s="1">
        <f>B8*B9*1000</f>
        <v>0</v>
      </c>
      <c r="C11" s="5"/>
    </row>
    <row r="12" spans="1:8" ht="15.75" thickBot="1" x14ac:dyDescent="0.25">
      <c r="A12" s="20" t="s">
        <v>25</v>
      </c>
      <c r="B12" s="1">
        <f>B11*B13</f>
        <v>0</v>
      </c>
      <c r="C12" s="5"/>
    </row>
    <row r="13" spans="1:8" ht="30.75" thickBot="1" x14ac:dyDescent="0.25">
      <c r="A13" s="21" t="s">
        <v>28</v>
      </c>
      <c r="B13" s="1">
        <v>0.2</v>
      </c>
      <c r="C13" s="5"/>
    </row>
    <row r="14" spans="1:8" ht="15.75" thickBot="1" x14ac:dyDescent="0.25">
      <c r="A14" s="16" t="s">
        <v>21</v>
      </c>
      <c r="B14" s="24"/>
      <c r="C14" s="3"/>
    </row>
    <row r="15" spans="1:8" ht="15.75" thickBot="1" x14ac:dyDescent="0.25">
      <c r="A15" s="16" t="s">
        <v>22</v>
      </c>
      <c r="B15" s="24"/>
      <c r="C15" s="3"/>
    </row>
    <row r="16" spans="1:8" ht="15.75" thickBot="1" x14ac:dyDescent="0.25">
      <c r="A16" s="16" t="s">
        <v>23</v>
      </c>
      <c r="B16" s="1" t="e">
        <f>(B12)/(B14*1.699*(10^(6))*40)</f>
        <v>#DIV/0!</v>
      </c>
      <c r="C16" s="5"/>
    </row>
    <row r="17" spans="1:3" ht="15.75" thickBot="1" x14ac:dyDescent="0.25">
      <c r="A17" s="22" t="s">
        <v>24</v>
      </c>
      <c r="B17" s="1">
        <f>1*10^(-4)</f>
        <v>1E-4</v>
      </c>
      <c r="C17" s="5"/>
    </row>
    <row r="18" spans="1:3" ht="16.5" customHeight="1" thickBot="1" x14ac:dyDescent="0.25">
      <c r="A18" s="17" t="s">
        <v>16</v>
      </c>
      <c r="B18" s="6" t="e">
        <f>(B15/(-B14))*LN((B15*2.832)/B10)</f>
        <v>#DIV/0!</v>
      </c>
      <c r="C18" s="9"/>
    </row>
    <row r="19" spans="1:3" ht="15.75" thickBot="1" x14ac:dyDescent="0.25">
      <c r="A19" s="2" t="s">
        <v>11</v>
      </c>
      <c r="B19" s="4" t="e">
        <f>IF(B16&gt;B17, "NO", "YES")</f>
        <v>#DIV/0!</v>
      </c>
      <c r="C19" s="5"/>
    </row>
    <row r="20" spans="1:3" x14ac:dyDescent="0.2">
      <c r="C20" s="5"/>
    </row>
    <row r="21" spans="1:3" ht="15.75" thickBot="1" x14ac:dyDescent="0.25">
      <c r="A21" s="7" t="s">
        <v>26</v>
      </c>
      <c r="B21" s="8" t="s">
        <v>12</v>
      </c>
      <c r="C21" s="5"/>
    </row>
    <row r="22" spans="1:3" ht="30.75" thickBot="1" x14ac:dyDescent="0.25">
      <c r="A22" s="15" t="s">
        <v>18</v>
      </c>
      <c r="B22" s="26"/>
      <c r="C22" s="5"/>
    </row>
    <row r="23" spans="1:3" ht="30.75" thickBot="1" x14ac:dyDescent="0.25">
      <c r="A23" s="15" t="s">
        <v>17</v>
      </c>
      <c r="B23" s="26"/>
      <c r="C23" s="5"/>
    </row>
    <row r="24" spans="1:3" ht="15.75" thickBot="1" x14ac:dyDescent="0.25">
      <c r="A24" s="15" t="s">
        <v>29</v>
      </c>
      <c r="B24" s="26"/>
    </row>
    <row r="25" spans="1:3" ht="30.75" thickBot="1" x14ac:dyDescent="0.25">
      <c r="A25" s="15" t="s">
        <v>33</v>
      </c>
      <c r="B25" s="26"/>
    </row>
    <row r="26" spans="1:3" ht="15.75" thickBot="1" x14ac:dyDescent="0.25">
      <c r="A26" s="15" t="s">
        <v>30</v>
      </c>
      <c r="B26" s="26"/>
    </row>
    <row r="27" spans="1:3" ht="48" customHeight="1" thickBot="1" x14ac:dyDescent="0.25">
      <c r="A27" s="15" t="s">
        <v>31</v>
      </c>
      <c r="B27" s="26"/>
    </row>
    <row r="28" spans="1:3" ht="45.75" thickBot="1" x14ac:dyDescent="0.25">
      <c r="A28" s="15" t="s">
        <v>32</v>
      </c>
      <c r="B28" s="26"/>
    </row>
    <row r="29" spans="1:3" ht="30" customHeight="1" thickBot="1" x14ac:dyDescent="0.25">
      <c r="A29" s="11"/>
    </row>
    <row r="30" spans="1:3" x14ac:dyDescent="0.2">
      <c r="A30" s="10" t="s">
        <v>13</v>
      </c>
    </row>
    <row r="31" spans="1:3" ht="53.25" customHeight="1" x14ac:dyDescent="0.2"/>
  </sheetData>
  <sheetProtection algorithmName="SHA-512" hashValue="TPlGMfCPy6SWlX7rrRlgX6ST6px0NJOOJrZEaqZ417aLt1uzUIuckGGBVfZ1jSJjg9cws2EXf1QzcvuwWh+sdA==" saltValue="kM/YO+OUZlaVFKK3xcAjTA==" spinCount="100000" sheet="1" objects="1" scenarios="1"/>
  <conditionalFormatting sqref="B16">
    <cfRule type="cellIs" dxfId="2" priority="4" operator="lessThan">
      <formula>$B$17</formula>
    </cfRule>
    <cfRule type="cellIs" dxfId="1" priority="5" operator="equal">
      <formula>$B$17</formula>
    </cfRule>
    <cfRule type="cellIs" dxfId="0" priority="6" operator="greaterThan">
      <formula>$B$17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54888-956E-4EB6-AA27-34D9FA270274}">
  <dimension ref="A1:C6"/>
  <sheetViews>
    <sheetView workbookViewId="0">
      <selection activeCell="D17" sqref="D17"/>
    </sheetView>
  </sheetViews>
  <sheetFormatPr defaultRowHeight="15" x14ac:dyDescent="0.2"/>
  <sheetData>
    <row r="1" spans="1:3" x14ac:dyDescent="0.2">
      <c r="A1" t="s">
        <v>5</v>
      </c>
      <c r="C1" t="s">
        <v>6</v>
      </c>
    </row>
    <row r="3" spans="1:3" x14ac:dyDescent="0.2">
      <c r="A3" t="s">
        <v>10</v>
      </c>
    </row>
    <row r="4" spans="1:3" x14ac:dyDescent="0.2">
      <c r="B4" t="s">
        <v>7</v>
      </c>
    </row>
    <row r="5" spans="1:3" x14ac:dyDescent="0.2">
      <c r="B5" t="s">
        <v>8</v>
      </c>
    </row>
    <row r="6" spans="1:3" x14ac:dyDescent="0.2">
      <c r="B6" t="s">
        <v>9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9bf97732-82b9-499b-b16a-a93e8ebd536b}" enabled="0" method="" siteId="{9bf97732-82b9-499b-b16a-a93e8ebd536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Xe-133 submission instructions</vt:lpstr>
      <vt:lpstr>Xe-133 worksheet</vt:lpstr>
      <vt:lpstr>Documentation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Blum,Stefanie (DSHS)</dc:creator>
  <cp:lastModifiedBy>Von Ahn,Karl (DSHS)</cp:lastModifiedBy>
  <cp:lastPrinted>2025-05-16T18:44:32Z</cp:lastPrinted>
  <dcterms:created xsi:type="dcterms:W3CDTF">2025-05-09T19:42:58Z</dcterms:created>
  <dcterms:modified xsi:type="dcterms:W3CDTF">2025-05-29T20:15:57Z</dcterms:modified>
</cp:coreProperties>
</file>