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defaultThemeVersion="124226"/>
  <mc:AlternateContent xmlns:mc="http://schemas.openxmlformats.org/markup-compatibility/2006">
    <mc:Choice Requires="x15">
      <x15ac:absPath xmlns:x15ac="http://schemas.microsoft.com/office/spreadsheetml/2010/11/ac" url="S:\CHS-CNWS\NEPIS\2021\RN\Admission Enrollment Graduation Spreadsheet\"/>
    </mc:Choice>
  </mc:AlternateContent>
  <xr:revisionPtr revIDLastSave="0" documentId="13_ncr:1_{6DE0BC0D-E58F-45B1-8962-BCB78E09AC6F}" xr6:coauthVersionLast="46" xr6:coauthVersionMax="46" xr10:uidLastSave="{00000000-0000-0000-0000-000000000000}"/>
  <bookViews>
    <workbookView xWindow="38280" yWindow="-120" windowWidth="29040" windowHeight="15840" xr2:uid="{00000000-000D-0000-FFFF-FFFF00000000}"/>
  </bookViews>
  <sheets>
    <sheet name="2021" sheetId="2" r:id="rId1"/>
  </sheets>
  <definedNames>
    <definedName name="admit">#REF!</definedName>
    <definedName name="enroll">#REF!</definedName>
    <definedName name="numbers">#REF!</definedName>
    <definedName name="post">#REF!</definedName>
    <definedName name="_xlnm.Print_Area" localSheetId="0">'2021'!$A$2:$X$163</definedName>
    <definedName name="_xlnm.Print_Titles" localSheetId="0">'2021'!$2:$3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46" i="2" l="1"/>
  <c r="R46" i="2"/>
  <c r="C66" i="2"/>
  <c r="V66" i="2" l="1"/>
  <c r="W66" i="2"/>
  <c r="X66" i="2"/>
  <c r="U66" i="2"/>
  <c r="R110" i="2" l="1"/>
  <c r="T110" i="2" s="1"/>
  <c r="R126" i="2"/>
  <c r="I126" i="2"/>
  <c r="K126" i="2" s="1"/>
  <c r="I110" i="2"/>
  <c r="K110" i="2" s="1"/>
  <c r="T126" i="2" l="1"/>
  <c r="I114" i="2"/>
  <c r="I115" i="2"/>
  <c r="R50" i="2" l="1"/>
  <c r="R92" i="2" l="1"/>
  <c r="T92" i="2" s="1"/>
  <c r="I92" i="2"/>
  <c r="K92" i="2" s="1"/>
  <c r="C142" i="2"/>
  <c r="R87" i="2"/>
  <c r="T87" i="2" s="1"/>
  <c r="I87" i="2"/>
  <c r="K87" i="2" s="1"/>
  <c r="I23" i="2"/>
  <c r="K23" i="2" s="1"/>
  <c r="R23" i="2"/>
  <c r="T23" i="2" s="1"/>
  <c r="I32" i="2"/>
  <c r="K32" i="2" s="1"/>
  <c r="R32" i="2"/>
  <c r="T32" i="2" s="1"/>
  <c r="X142" i="2" l="1"/>
  <c r="V142" i="2"/>
  <c r="W142" i="2"/>
  <c r="U142" i="2"/>
  <c r="G142" i="2" l="1"/>
  <c r="G66" i="2"/>
  <c r="P66" i="2"/>
  <c r="P80" i="2"/>
  <c r="G80" i="2"/>
  <c r="C80" i="2"/>
  <c r="R69" i="2"/>
  <c r="I69" i="2"/>
  <c r="R22" i="2"/>
  <c r="R10" i="2"/>
  <c r="I10" i="2"/>
  <c r="I6" i="2"/>
  <c r="K6" i="2" s="1"/>
  <c r="X80" i="2"/>
  <c r="S66" i="2"/>
  <c r="S80" i="2"/>
  <c r="S142" i="2"/>
  <c r="J142" i="2"/>
  <c r="M142" i="2"/>
  <c r="N142" i="2"/>
  <c r="O142" i="2"/>
  <c r="P142" i="2"/>
  <c r="Q142" i="2"/>
  <c r="L142" i="2"/>
  <c r="D80" i="2"/>
  <c r="D142" i="2"/>
  <c r="E142" i="2"/>
  <c r="F142" i="2"/>
  <c r="H142" i="2"/>
  <c r="R141" i="2"/>
  <c r="T141" i="2" s="1"/>
  <c r="I141" i="2"/>
  <c r="K141" i="2" s="1"/>
  <c r="C81" i="2" l="1"/>
  <c r="X81" i="2"/>
  <c r="O146" i="2"/>
  <c r="P146" i="2"/>
  <c r="F146" i="2"/>
  <c r="G146" i="2"/>
  <c r="R74" i="2"/>
  <c r="T74" i="2" s="1"/>
  <c r="R75" i="2"/>
  <c r="I74" i="2"/>
  <c r="K74" i="2" s="1"/>
  <c r="R59" i="2"/>
  <c r="T59" i="2" s="1"/>
  <c r="R60" i="2"/>
  <c r="T60" i="2" s="1"/>
  <c r="R61" i="2"/>
  <c r="I59" i="2"/>
  <c r="K59" i="2" s="1"/>
  <c r="I60" i="2"/>
  <c r="K60" i="2" s="1"/>
  <c r="O66" i="2"/>
  <c r="F66" i="2"/>
  <c r="O7" i="2"/>
  <c r="P7" i="2"/>
  <c r="F7" i="2"/>
  <c r="G7" i="2"/>
  <c r="O80" i="2"/>
  <c r="F80" i="2"/>
  <c r="P81" i="2" l="1"/>
  <c r="P147" i="2" s="1"/>
  <c r="F81" i="2"/>
  <c r="F147" i="2" s="1"/>
  <c r="O81" i="2"/>
  <c r="O147" i="2" s="1"/>
  <c r="G81" i="2"/>
  <c r="G147" i="2" s="1"/>
  <c r="R96" i="2"/>
  <c r="T96" i="2" s="1"/>
  <c r="R97" i="2"/>
  <c r="T97" i="2" s="1"/>
  <c r="R98" i="2"/>
  <c r="T98" i="2" s="1"/>
  <c r="I96" i="2"/>
  <c r="K96" i="2" s="1"/>
  <c r="I97" i="2"/>
  <c r="K97" i="2" s="1"/>
  <c r="I98" i="2"/>
  <c r="K98" i="2" s="1"/>
  <c r="I99" i="2"/>
  <c r="R106" i="2" l="1"/>
  <c r="T106" i="2" s="1"/>
  <c r="R107" i="2"/>
  <c r="T107" i="2" s="1"/>
  <c r="R108" i="2"/>
  <c r="T108" i="2" s="1"/>
  <c r="R109" i="2"/>
  <c r="T109" i="2" s="1"/>
  <c r="I106" i="2"/>
  <c r="K106" i="2" s="1"/>
  <c r="I107" i="2"/>
  <c r="K107" i="2" s="1"/>
  <c r="I108" i="2"/>
  <c r="K108" i="2" s="1"/>
  <c r="I109" i="2"/>
  <c r="R86" i="2"/>
  <c r="T86" i="2" s="1"/>
  <c r="R88" i="2"/>
  <c r="T88" i="2" s="1"/>
  <c r="R89" i="2"/>
  <c r="T89" i="2" s="1"/>
  <c r="R90" i="2"/>
  <c r="T90" i="2" s="1"/>
  <c r="R91" i="2"/>
  <c r="T91" i="2" s="1"/>
  <c r="R93" i="2"/>
  <c r="T93" i="2" s="1"/>
  <c r="R94" i="2"/>
  <c r="T94" i="2" s="1"/>
  <c r="R95" i="2"/>
  <c r="T95" i="2" s="1"/>
  <c r="R121" i="2"/>
  <c r="T121" i="2" s="1"/>
  <c r="R99" i="2"/>
  <c r="T99" i="2" s="1"/>
  <c r="R100" i="2"/>
  <c r="T100" i="2" s="1"/>
  <c r="R101" i="2"/>
  <c r="T101" i="2" s="1"/>
  <c r="I86" i="2"/>
  <c r="K86" i="2" s="1"/>
  <c r="I88" i="2"/>
  <c r="K88" i="2" s="1"/>
  <c r="I89" i="2"/>
  <c r="K89" i="2" s="1"/>
  <c r="I90" i="2"/>
  <c r="K90" i="2" s="1"/>
  <c r="I91" i="2"/>
  <c r="K91" i="2" s="1"/>
  <c r="I93" i="2"/>
  <c r="K93" i="2" s="1"/>
  <c r="I94" i="2"/>
  <c r="K94" i="2" s="1"/>
  <c r="I95" i="2"/>
  <c r="K95" i="2" s="1"/>
  <c r="I121" i="2"/>
  <c r="K121" i="2" s="1"/>
  <c r="R6" i="2" l="1"/>
  <c r="T6" i="2" s="1"/>
  <c r="U80" i="2" l="1"/>
  <c r="U81" i="2" l="1"/>
  <c r="E80" i="2"/>
  <c r="H80" i="2"/>
  <c r="J80" i="2"/>
  <c r="L80" i="2"/>
  <c r="M80" i="2"/>
  <c r="N80" i="2"/>
  <c r="Q80" i="2"/>
  <c r="V80" i="2"/>
  <c r="W80" i="2"/>
  <c r="R79" i="2"/>
  <c r="T79" i="2" s="1"/>
  <c r="I79" i="2"/>
  <c r="K79" i="2" s="1"/>
  <c r="R85" i="2" l="1"/>
  <c r="T85" i="2" s="1"/>
  <c r="R102" i="2"/>
  <c r="T102" i="2" s="1"/>
  <c r="R103" i="2"/>
  <c r="T103" i="2" s="1"/>
  <c r="R104" i="2"/>
  <c r="R105" i="2"/>
  <c r="T105" i="2" s="1"/>
  <c r="R111" i="2"/>
  <c r="T111" i="2" s="1"/>
  <c r="R112" i="2"/>
  <c r="T112" i="2" s="1"/>
  <c r="R113" i="2"/>
  <c r="T113" i="2" s="1"/>
  <c r="R114" i="2"/>
  <c r="T114" i="2" s="1"/>
  <c r="R115" i="2"/>
  <c r="T115" i="2" s="1"/>
  <c r="R116" i="2"/>
  <c r="T116" i="2" s="1"/>
  <c r="R117" i="2"/>
  <c r="T117" i="2" s="1"/>
  <c r="R118" i="2"/>
  <c r="T118" i="2" s="1"/>
  <c r="R119" i="2"/>
  <c r="T119" i="2" s="1"/>
  <c r="R120" i="2"/>
  <c r="T120" i="2" s="1"/>
  <c r="R122" i="2"/>
  <c r="T122" i="2" s="1"/>
  <c r="R123" i="2"/>
  <c r="T123" i="2" s="1"/>
  <c r="R124" i="2"/>
  <c r="T124" i="2" s="1"/>
  <c r="R125" i="2"/>
  <c r="T125" i="2" s="1"/>
  <c r="R127" i="2"/>
  <c r="T127" i="2" s="1"/>
  <c r="R128" i="2"/>
  <c r="T128" i="2" s="1"/>
  <c r="R129" i="2"/>
  <c r="T129" i="2" s="1"/>
  <c r="R130" i="2"/>
  <c r="T130" i="2" s="1"/>
  <c r="R131" i="2"/>
  <c r="T131" i="2" s="1"/>
  <c r="R132" i="2"/>
  <c r="T132" i="2" s="1"/>
  <c r="R133" i="2"/>
  <c r="T133" i="2" s="1"/>
  <c r="R134" i="2"/>
  <c r="T134" i="2" s="1"/>
  <c r="R135" i="2"/>
  <c r="T135" i="2" s="1"/>
  <c r="R136" i="2"/>
  <c r="T136" i="2" s="1"/>
  <c r="R137" i="2"/>
  <c r="T137" i="2" s="1"/>
  <c r="R138" i="2"/>
  <c r="T138" i="2" s="1"/>
  <c r="R139" i="2"/>
  <c r="T139" i="2" s="1"/>
  <c r="R140" i="2"/>
  <c r="T140" i="2" s="1"/>
  <c r="I85" i="2"/>
  <c r="K85" i="2" s="1"/>
  <c r="I100" i="2"/>
  <c r="K100" i="2" s="1"/>
  <c r="I101" i="2"/>
  <c r="K101" i="2" s="1"/>
  <c r="I102" i="2"/>
  <c r="K102" i="2" s="1"/>
  <c r="I103" i="2"/>
  <c r="K103" i="2" s="1"/>
  <c r="I104" i="2"/>
  <c r="I105" i="2"/>
  <c r="K105" i="2" s="1"/>
  <c r="K109" i="2"/>
  <c r="I111" i="2"/>
  <c r="K111" i="2" s="1"/>
  <c r="I112" i="2"/>
  <c r="K112" i="2" s="1"/>
  <c r="I113" i="2"/>
  <c r="K113" i="2" s="1"/>
  <c r="K114" i="2"/>
  <c r="K115" i="2"/>
  <c r="I116" i="2"/>
  <c r="K116" i="2" s="1"/>
  <c r="I117" i="2"/>
  <c r="K117" i="2" s="1"/>
  <c r="I118" i="2"/>
  <c r="K118" i="2" s="1"/>
  <c r="I119" i="2"/>
  <c r="K119" i="2" s="1"/>
  <c r="I120" i="2"/>
  <c r="K120" i="2" s="1"/>
  <c r="I122" i="2"/>
  <c r="K122" i="2" s="1"/>
  <c r="I123" i="2"/>
  <c r="K123" i="2" s="1"/>
  <c r="I124" i="2"/>
  <c r="K124" i="2" s="1"/>
  <c r="I125" i="2"/>
  <c r="K125" i="2" s="1"/>
  <c r="I127" i="2"/>
  <c r="K127" i="2" s="1"/>
  <c r="I128" i="2"/>
  <c r="K128" i="2" s="1"/>
  <c r="I129" i="2"/>
  <c r="K129" i="2" s="1"/>
  <c r="I130" i="2"/>
  <c r="K130" i="2" s="1"/>
  <c r="I131" i="2"/>
  <c r="K131" i="2" s="1"/>
  <c r="I132" i="2"/>
  <c r="K132" i="2" s="1"/>
  <c r="I133" i="2"/>
  <c r="K133" i="2" s="1"/>
  <c r="I134" i="2"/>
  <c r="K134" i="2" s="1"/>
  <c r="I135" i="2"/>
  <c r="K135" i="2" s="1"/>
  <c r="I136" i="2"/>
  <c r="K136" i="2" s="1"/>
  <c r="I137" i="2"/>
  <c r="K137" i="2" s="1"/>
  <c r="I138" i="2"/>
  <c r="K138" i="2" s="1"/>
  <c r="I139" i="2"/>
  <c r="K139" i="2" s="1"/>
  <c r="I140" i="2"/>
  <c r="K140" i="2" s="1"/>
  <c r="I84" i="2"/>
  <c r="K104" i="2" l="1"/>
  <c r="I142" i="2"/>
  <c r="T104" i="2"/>
  <c r="K99" i="2"/>
  <c r="R73" i="2"/>
  <c r="T73" i="2" s="1"/>
  <c r="T75" i="2"/>
  <c r="R76" i="2"/>
  <c r="T76" i="2" s="1"/>
  <c r="I73" i="2"/>
  <c r="K73" i="2" s="1"/>
  <c r="I75" i="2"/>
  <c r="K75" i="2" s="1"/>
  <c r="R77" i="2"/>
  <c r="T77" i="2" s="1"/>
  <c r="R78" i="2"/>
  <c r="T78" i="2" s="1"/>
  <c r="I77" i="2"/>
  <c r="K77" i="2" s="1"/>
  <c r="R55" i="2"/>
  <c r="T55" i="2" s="1"/>
  <c r="R56" i="2"/>
  <c r="T56" i="2" s="1"/>
  <c r="R57" i="2"/>
  <c r="T57" i="2" s="1"/>
  <c r="I55" i="2"/>
  <c r="K55" i="2" s="1"/>
  <c r="I56" i="2"/>
  <c r="K56" i="2" s="1"/>
  <c r="R145" i="2" l="1"/>
  <c r="T145" i="2" s="1"/>
  <c r="I145" i="2"/>
  <c r="K145" i="2" s="1"/>
  <c r="R84" i="2"/>
  <c r="R142" i="2" s="1"/>
  <c r="K84" i="2"/>
  <c r="K142" i="2" s="1"/>
  <c r="T84" i="2" l="1"/>
  <c r="T142" i="2" s="1"/>
  <c r="R70" i="2"/>
  <c r="T70" i="2" s="1"/>
  <c r="R71" i="2"/>
  <c r="T71" i="2" s="1"/>
  <c r="R72" i="2"/>
  <c r="T72" i="2" s="1"/>
  <c r="I70" i="2"/>
  <c r="K70" i="2" s="1"/>
  <c r="I71" i="2"/>
  <c r="K71" i="2" s="1"/>
  <c r="I72" i="2"/>
  <c r="K72" i="2" s="1"/>
  <c r="I76" i="2"/>
  <c r="K76" i="2" s="1"/>
  <c r="I78" i="2"/>
  <c r="K78" i="2" s="1"/>
  <c r="R11" i="2"/>
  <c r="T11" i="2" s="1"/>
  <c r="R12" i="2"/>
  <c r="T12" i="2" s="1"/>
  <c r="R13" i="2"/>
  <c r="T13" i="2" s="1"/>
  <c r="R14" i="2"/>
  <c r="T14" i="2" s="1"/>
  <c r="R15" i="2"/>
  <c r="T15" i="2" s="1"/>
  <c r="R16" i="2"/>
  <c r="T16" i="2" s="1"/>
  <c r="R17" i="2"/>
  <c r="T17" i="2" s="1"/>
  <c r="R18" i="2"/>
  <c r="T18" i="2" s="1"/>
  <c r="R19" i="2"/>
  <c r="T19" i="2" s="1"/>
  <c r="R20" i="2"/>
  <c r="T20" i="2" s="1"/>
  <c r="R21" i="2"/>
  <c r="T21" i="2" s="1"/>
  <c r="T22" i="2"/>
  <c r="R24" i="2"/>
  <c r="T24" i="2" s="1"/>
  <c r="R25" i="2"/>
  <c r="T25" i="2" s="1"/>
  <c r="R26" i="2"/>
  <c r="T26" i="2" s="1"/>
  <c r="R27" i="2"/>
  <c r="T27" i="2" s="1"/>
  <c r="R28" i="2"/>
  <c r="T28" i="2" s="1"/>
  <c r="R29" i="2"/>
  <c r="T29" i="2" s="1"/>
  <c r="R30" i="2"/>
  <c r="T30" i="2" s="1"/>
  <c r="R31" i="2"/>
  <c r="T31" i="2" s="1"/>
  <c r="R33" i="2"/>
  <c r="T33" i="2" s="1"/>
  <c r="R34" i="2"/>
  <c r="T34" i="2" s="1"/>
  <c r="R35" i="2"/>
  <c r="T35" i="2" s="1"/>
  <c r="R36" i="2"/>
  <c r="T36" i="2" s="1"/>
  <c r="R37" i="2"/>
  <c r="T37" i="2" s="1"/>
  <c r="R38" i="2"/>
  <c r="T38" i="2" s="1"/>
  <c r="R39" i="2"/>
  <c r="T39" i="2" s="1"/>
  <c r="R40" i="2"/>
  <c r="T40" i="2" s="1"/>
  <c r="R41" i="2"/>
  <c r="T41" i="2" s="1"/>
  <c r="R42" i="2"/>
  <c r="T42" i="2" s="1"/>
  <c r="R43" i="2"/>
  <c r="T43" i="2" s="1"/>
  <c r="R44" i="2"/>
  <c r="T44" i="2" s="1"/>
  <c r="R45" i="2"/>
  <c r="T45" i="2" s="1"/>
  <c r="T46" i="2"/>
  <c r="R47" i="2"/>
  <c r="T47" i="2" s="1"/>
  <c r="R48" i="2"/>
  <c r="T48" i="2" s="1"/>
  <c r="R49" i="2"/>
  <c r="T49" i="2" s="1"/>
  <c r="T50" i="2"/>
  <c r="R51" i="2"/>
  <c r="T51" i="2" s="1"/>
  <c r="R52" i="2"/>
  <c r="T52" i="2" s="1"/>
  <c r="R53" i="2"/>
  <c r="T53" i="2" s="1"/>
  <c r="R54" i="2"/>
  <c r="T54" i="2" s="1"/>
  <c r="R58" i="2"/>
  <c r="T58" i="2" s="1"/>
  <c r="T61" i="2"/>
  <c r="R62" i="2"/>
  <c r="T62" i="2" s="1"/>
  <c r="R63" i="2"/>
  <c r="T63" i="2" s="1"/>
  <c r="R64" i="2"/>
  <c r="T64" i="2" s="1"/>
  <c r="R65" i="2"/>
  <c r="T65" i="2" s="1"/>
  <c r="T10" i="2"/>
  <c r="J66" i="2"/>
  <c r="I11" i="2"/>
  <c r="K11" i="2" s="1"/>
  <c r="I12" i="2"/>
  <c r="K12" i="2" s="1"/>
  <c r="I13" i="2"/>
  <c r="K13" i="2" s="1"/>
  <c r="I14" i="2"/>
  <c r="K14" i="2" s="1"/>
  <c r="I15" i="2"/>
  <c r="K15" i="2" s="1"/>
  <c r="I16" i="2"/>
  <c r="K16" i="2" s="1"/>
  <c r="I17" i="2"/>
  <c r="I18" i="2"/>
  <c r="K18" i="2" s="1"/>
  <c r="I19" i="2"/>
  <c r="K19" i="2" s="1"/>
  <c r="I20" i="2"/>
  <c r="K20" i="2" s="1"/>
  <c r="I21" i="2"/>
  <c r="K21" i="2" s="1"/>
  <c r="I22" i="2"/>
  <c r="K22" i="2" s="1"/>
  <c r="I24" i="2"/>
  <c r="K24" i="2" s="1"/>
  <c r="I25" i="2"/>
  <c r="K25" i="2" s="1"/>
  <c r="I26" i="2"/>
  <c r="K26" i="2" s="1"/>
  <c r="I27" i="2"/>
  <c r="K27" i="2" s="1"/>
  <c r="I28" i="2"/>
  <c r="K28" i="2" s="1"/>
  <c r="I29" i="2"/>
  <c r="K29" i="2" s="1"/>
  <c r="I30" i="2"/>
  <c r="K30" i="2" s="1"/>
  <c r="I31" i="2"/>
  <c r="K31" i="2" s="1"/>
  <c r="I33" i="2"/>
  <c r="K33" i="2" s="1"/>
  <c r="I34" i="2"/>
  <c r="K34" i="2" s="1"/>
  <c r="I35" i="2"/>
  <c r="K35" i="2" s="1"/>
  <c r="I36" i="2"/>
  <c r="K36" i="2" s="1"/>
  <c r="I37" i="2"/>
  <c r="K37" i="2" s="1"/>
  <c r="I38" i="2"/>
  <c r="K38" i="2" s="1"/>
  <c r="I39" i="2"/>
  <c r="K39" i="2" s="1"/>
  <c r="I40" i="2"/>
  <c r="K40" i="2" s="1"/>
  <c r="I41" i="2"/>
  <c r="K41" i="2" s="1"/>
  <c r="I42" i="2"/>
  <c r="K42" i="2" s="1"/>
  <c r="I43" i="2"/>
  <c r="K43" i="2" s="1"/>
  <c r="I44" i="2"/>
  <c r="K44" i="2" s="1"/>
  <c r="I45" i="2"/>
  <c r="K45" i="2" s="1"/>
  <c r="K46" i="2"/>
  <c r="I47" i="2"/>
  <c r="K47" i="2" s="1"/>
  <c r="I48" i="2"/>
  <c r="K48" i="2" s="1"/>
  <c r="I49" i="2"/>
  <c r="K49" i="2" s="1"/>
  <c r="I50" i="2"/>
  <c r="K50" i="2" s="1"/>
  <c r="I51" i="2"/>
  <c r="K51" i="2" s="1"/>
  <c r="I52" i="2"/>
  <c r="K52" i="2" s="1"/>
  <c r="I53" i="2"/>
  <c r="K53" i="2" s="1"/>
  <c r="I54" i="2"/>
  <c r="K54" i="2" s="1"/>
  <c r="I57" i="2"/>
  <c r="K57" i="2" s="1"/>
  <c r="I58" i="2"/>
  <c r="K58" i="2" s="1"/>
  <c r="I61" i="2"/>
  <c r="K61" i="2" s="1"/>
  <c r="I62" i="2"/>
  <c r="K62" i="2" s="1"/>
  <c r="I63" i="2"/>
  <c r="K63" i="2" s="1"/>
  <c r="I64" i="2"/>
  <c r="K64" i="2" s="1"/>
  <c r="I65" i="2"/>
  <c r="K65" i="2" s="1"/>
  <c r="K10" i="2"/>
  <c r="K17" i="2" l="1"/>
  <c r="T69" i="2"/>
  <c r="T80" i="2" s="1"/>
  <c r="R80" i="2"/>
  <c r="K69" i="2"/>
  <c r="K80" i="2" s="1"/>
  <c r="I80" i="2"/>
  <c r="D66" i="2" l="1"/>
  <c r="E66" i="2"/>
  <c r="H66" i="2"/>
  <c r="I66" i="2"/>
  <c r="K66" i="2"/>
  <c r="L66" i="2"/>
  <c r="M66" i="2"/>
  <c r="N66" i="2"/>
  <c r="Q66" i="2"/>
  <c r="R66" i="2"/>
  <c r="T66" i="2"/>
  <c r="I81" i="2" l="1"/>
  <c r="D146" i="2"/>
  <c r="E146" i="2"/>
  <c r="H146" i="2"/>
  <c r="I146" i="2"/>
  <c r="J146" i="2"/>
  <c r="K146" i="2"/>
  <c r="L146" i="2"/>
  <c r="M146" i="2"/>
  <c r="N146" i="2"/>
  <c r="Q146" i="2"/>
  <c r="R146" i="2"/>
  <c r="S146" i="2"/>
  <c r="T146" i="2"/>
  <c r="U146" i="2"/>
  <c r="V146" i="2"/>
  <c r="W146" i="2"/>
  <c r="X146" i="2"/>
  <c r="C146" i="2"/>
  <c r="D81" i="2" l="1"/>
  <c r="E81" i="2"/>
  <c r="H81" i="2"/>
  <c r="J81" i="2"/>
  <c r="K81" i="2"/>
  <c r="L81" i="2"/>
  <c r="M81" i="2"/>
  <c r="N81" i="2"/>
  <c r="Q81" i="2"/>
  <c r="R81" i="2"/>
  <c r="S81" i="2"/>
  <c r="S147" i="2" s="1"/>
  <c r="T81" i="2"/>
  <c r="V81" i="2"/>
  <c r="W81" i="2"/>
  <c r="D7" i="2"/>
  <c r="E7" i="2"/>
  <c r="H7" i="2"/>
  <c r="I7" i="2"/>
  <c r="I147" i="2" s="1"/>
  <c r="J7" i="2"/>
  <c r="K7" i="2"/>
  <c r="L7" i="2"/>
  <c r="M7" i="2"/>
  <c r="N7" i="2"/>
  <c r="Q7" i="2"/>
  <c r="R7" i="2"/>
  <c r="S7" i="2"/>
  <c r="T7" i="2"/>
  <c r="U7" i="2"/>
  <c r="U147" i="2" s="1"/>
  <c r="V7" i="2"/>
  <c r="W7" i="2"/>
  <c r="X7" i="2"/>
  <c r="X147" i="2" s="1"/>
  <c r="C7" i="2"/>
  <c r="C147" i="2" s="1"/>
  <c r="V147" i="2" l="1"/>
  <c r="K147" i="2"/>
  <c r="Q147" i="2"/>
  <c r="E147" i="2"/>
  <c r="N147" i="2"/>
  <c r="J147" i="2"/>
  <c r="W147" i="2"/>
  <c r="M147" i="2"/>
  <c r="D147" i="2"/>
  <c r="H147" i="2"/>
  <c r="L147" i="2"/>
  <c r="R147" i="2"/>
  <c r="T147" i="2"/>
  <c r="X148" i="2" l="1"/>
</calcChain>
</file>

<file path=xl/sharedStrings.xml><?xml version="1.0" encoding="utf-8"?>
<sst xmlns="http://schemas.openxmlformats.org/spreadsheetml/2006/main" count="305" uniqueCount="232">
  <si>
    <t>Program Name</t>
  </si>
  <si>
    <t>Unlic</t>
  </si>
  <si>
    <t>Allied Health</t>
  </si>
  <si>
    <t>LVNs</t>
  </si>
  <si>
    <t>MSN Alt Ent</t>
  </si>
  <si>
    <t>Qual App</t>
  </si>
  <si>
    <t>Offr'd Adm</t>
  </si>
  <si>
    <t>Covenant School of Nursing</t>
  </si>
  <si>
    <t>Lubbock</t>
  </si>
  <si>
    <t>Alvin Community College</t>
  </si>
  <si>
    <t>Brazoria</t>
  </si>
  <si>
    <t xml:space="preserve">Amarillo College </t>
  </si>
  <si>
    <t>Potter</t>
  </si>
  <si>
    <t xml:space="preserve">Angelina College </t>
  </si>
  <si>
    <t>Angelina</t>
  </si>
  <si>
    <t>Tom Green</t>
  </si>
  <si>
    <t xml:space="preserve">Austin Community College </t>
  </si>
  <si>
    <t>Travis</t>
  </si>
  <si>
    <t>Bexar</t>
  </si>
  <si>
    <t xml:space="preserve">Blinn College </t>
  </si>
  <si>
    <t>Brazos</t>
  </si>
  <si>
    <t xml:space="preserve">Brazosport College </t>
  </si>
  <si>
    <t>Dallas</t>
  </si>
  <si>
    <t>Brookhaven College</t>
  </si>
  <si>
    <t xml:space="preserve">Central Texas College </t>
  </si>
  <si>
    <t>Bell</t>
  </si>
  <si>
    <t>Harris</t>
  </si>
  <si>
    <t>Taylor</t>
  </si>
  <si>
    <t>Coastal Bend College</t>
  </si>
  <si>
    <t>Bee</t>
  </si>
  <si>
    <t>Galveston</t>
  </si>
  <si>
    <t>Collin</t>
  </si>
  <si>
    <t>Del Mar College</t>
  </si>
  <si>
    <t>Nueces</t>
  </si>
  <si>
    <t>El Centro College</t>
  </si>
  <si>
    <t xml:space="preserve">El Paso Community College </t>
  </si>
  <si>
    <t>El Paso</t>
  </si>
  <si>
    <t>Galveston College</t>
  </si>
  <si>
    <t>Grayson</t>
  </si>
  <si>
    <t xml:space="preserve">Hill College </t>
  </si>
  <si>
    <t>Hill</t>
  </si>
  <si>
    <t xml:space="preserve">Houston Baptist University </t>
  </si>
  <si>
    <t xml:space="preserve">Houston Community College </t>
  </si>
  <si>
    <t>Howard</t>
  </si>
  <si>
    <t xml:space="preserve">Kilgore College </t>
  </si>
  <si>
    <t>Gregg</t>
  </si>
  <si>
    <t>Jefferson</t>
  </si>
  <si>
    <t>Webb</t>
  </si>
  <si>
    <t xml:space="preserve">Lee College </t>
  </si>
  <si>
    <t>Montgomery</t>
  </si>
  <si>
    <t xml:space="preserve">McLennan Community College </t>
  </si>
  <si>
    <t>McLennan</t>
  </si>
  <si>
    <t>Midland College</t>
  </si>
  <si>
    <t>Midland</t>
  </si>
  <si>
    <t xml:space="preserve">Navarro College </t>
  </si>
  <si>
    <t>Navarro</t>
  </si>
  <si>
    <t xml:space="preserve">North Central Texas College </t>
  </si>
  <si>
    <t>Cooke</t>
  </si>
  <si>
    <t xml:space="preserve">Northeast Texas Community College </t>
  </si>
  <si>
    <t>Titus</t>
  </si>
  <si>
    <t>Odessa College</t>
  </si>
  <si>
    <t>Ector</t>
  </si>
  <si>
    <t xml:space="preserve">Panola College </t>
  </si>
  <si>
    <t>Panola</t>
  </si>
  <si>
    <t>Brown</t>
  </si>
  <si>
    <t>San Antonio College</t>
  </si>
  <si>
    <t xml:space="preserve">San Jacinto College Central </t>
  </si>
  <si>
    <t xml:space="preserve">South Plains College </t>
  </si>
  <si>
    <t>Hockley</t>
  </si>
  <si>
    <t>South Texas College</t>
  </si>
  <si>
    <t>Hidalgo</t>
  </si>
  <si>
    <t>Tarrant County College</t>
  </si>
  <si>
    <t>Tarrant</t>
  </si>
  <si>
    <t xml:space="preserve">Temple College </t>
  </si>
  <si>
    <t xml:space="preserve">Texarkana College </t>
  </si>
  <si>
    <t>Bowie</t>
  </si>
  <si>
    <t xml:space="preserve">Trinity Valley Community College </t>
  </si>
  <si>
    <t>Kaufman</t>
  </si>
  <si>
    <t xml:space="preserve">Tyler Junior College </t>
  </si>
  <si>
    <t>Smith</t>
  </si>
  <si>
    <t>Cameron</t>
  </si>
  <si>
    <t xml:space="preserve">Vernon College </t>
  </si>
  <si>
    <t>Wilbarger</t>
  </si>
  <si>
    <t xml:space="preserve">Victoria  College </t>
  </si>
  <si>
    <t>Victoria</t>
  </si>
  <si>
    <t xml:space="preserve">Weatherford College </t>
  </si>
  <si>
    <t>Parker</t>
  </si>
  <si>
    <t xml:space="preserve">Wharton County Junior College </t>
  </si>
  <si>
    <t>Wharton</t>
  </si>
  <si>
    <t>ADN TOTALS</t>
  </si>
  <si>
    <t>Galen College of Nursing</t>
  </si>
  <si>
    <t>Orange</t>
  </si>
  <si>
    <t xml:space="preserve">Paris Junior College </t>
  </si>
  <si>
    <t>Lamar</t>
  </si>
  <si>
    <t>San Jacinto College South</t>
  </si>
  <si>
    <t xml:space="preserve">Southwest Texas Junior College </t>
  </si>
  <si>
    <t>Uvalde</t>
  </si>
  <si>
    <t>Angelo State University</t>
  </si>
  <si>
    <t xml:space="preserve">Baylor University </t>
  </si>
  <si>
    <t>Concordia University Texas</t>
  </si>
  <si>
    <t>East Texas Baptist University</t>
  </si>
  <si>
    <t>Harrison</t>
  </si>
  <si>
    <t xml:space="preserve">Midwestern State University </t>
  </si>
  <si>
    <t>Wichita</t>
  </si>
  <si>
    <t xml:space="preserve">Patty Hanks Shelton </t>
  </si>
  <si>
    <t xml:space="preserve">Prairie View A&amp;M University </t>
  </si>
  <si>
    <t>Walker</t>
  </si>
  <si>
    <t>Southwestern Adventist University</t>
  </si>
  <si>
    <t>Johnson</t>
  </si>
  <si>
    <t>Stephen F. Austin State University</t>
  </si>
  <si>
    <t>Nacogdoches</t>
  </si>
  <si>
    <t xml:space="preserve">Tarleton State University </t>
  </si>
  <si>
    <t>Erath</t>
  </si>
  <si>
    <t>Texas A&amp;M Health Science Center</t>
  </si>
  <si>
    <t>Texas A&amp;M International University</t>
  </si>
  <si>
    <t>Texas Christian University</t>
  </si>
  <si>
    <t xml:space="preserve">Texas State University </t>
  </si>
  <si>
    <t>Williamson</t>
  </si>
  <si>
    <t>Texas Women's University</t>
  </si>
  <si>
    <t>Denton</t>
  </si>
  <si>
    <t>University of Mary Hardin-Baylor</t>
  </si>
  <si>
    <t xml:space="preserve">University of Texas at Arlington </t>
  </si>
  <si>
    <t>University of Texas at Austin</t>
  </si>
  <si>
    <t>University of Texas at El Paso</t>
  </si>
  <si>
    <t>University of Texas Medical Branch</t>
  </si>
  <si>
    <t>University of the Incarnate Word</t>
  </si>
  <si>
    <t>UT Health Science Center at Houston</t>
  </si>
  <si>
    <t>UT Health Science Center at San Antonio</t>
  </si>
  <si>
    <t>West Texas A&amp;M University</t>
  </si>
  <si>
    <t>Randall</t>
  </si>
  <si>
    <t>Western Governors University</t>
  </si>
  <si>
    <t>BSN TOTALS</t>
  </si>
  <si>
    <t>MSN Alternate Entry TOTALS</t>
  </si>
  <si>
    <t>Lamar State College - Orange</t>
  </si>
  <si>
    <t>Lone Star College - Kingwood</t>
  </si>
  <si>
    <t>Lone Star College - Tomball</t>
  </si>
  <si>
    <t>Lone Star College - Montgomery</t>
  </si>
  <si>
    <t>Texas A&amp;M University - Corpus Christi</t>
  </si>
  <si>
    <t>County</t>
  </si>
  <si>
    <t>Associate Degree Schools (ADN)</t>
  </si>
  <si>
    <t>Diploma School</t>
  </si>
  <si>
    <t>Enrollment Total</t>
  </si>
  <si>
    <t>Graduate Total</t>
  </si>
  <si>
    <t>Licensed Vocational Nurse to Associate Degree Schools (LVN to ADN)</t>
  </si>
  <si>
    <t>Bachelor of Science in Nursing Schools (BSN)</t>
  </si>
  <si>
    <t>Diploma Schools TOTALS</t>
  </si>
  <si>
    <t>LVN to ADN TOTALS</t>
  </si>
  <si>
    <t>ADN   +  LVN to ADN TOTALS</t>
  </si>
  <si>
    <t>TOTALS</t>
  </si>
  <si>
    <t>=</t>
  </si>
  <si>
    <t>Legend for abbreviations</t>
  </si>
  <si>
    <t>Offr'd Adm - the number of students offered admission</t>
  </si>
  <si>
    <t>Qual App - the number of qualified applicants</t>
  </si>
  <si>
    <t>Reg &amp; enroll - the number of students registered and enrolled</t>
  </si>
  <si>
    <t>Post-Licensure Total
(RN to BSN)</t>
  </si>
  <si>
    <t>Pre-Licensure Total</t>
  </si>
  <si>
    <t>Post-Licensure Total 
(RN to BSN)</t>
  </si>
  <si>
    <t>Unlic - Unlicensed</t>
  </si>
  <si>
    <t>MSN Alt Ent - Master of Science in Nursing Alternate Entry</t>
  </si>
  <si>
    <t>LVNs - Licensed Vocational Nurses</t>
  </si>
  <si>
    <t>* - denotes a school that has opened within the last few years and has not yet graduated its first class</t>
  </si>
  <si>
    <t>Lone Star College - North Harris</t>
  </si>
  <si>
    <t>University of Texas at Tyler</t>
  </si>
  <si>
    <t>College of the Mainland</t>
  </si>
  <si>
    <t>Lamar University BSN</t>
  </si>
  <si>
    <t>Baptist Health System</t>
  </si>
  <si>
    <t>Abilene Christian University</t>
  </si>
  <si>
    <t>Master of Nursing Alternate Entry Schools (MSN AE)</t>
  </si>
  <si>
    <t>Hunt</t>
  </si>
  <si>
    <t>University of Texas at Austin MSN</t>
  </si>
  <si>
    <t xml:space="preserve">Mountain View College </t>
  </si>
  <si>
    <t>Ranger College</t>
  </si>
  <si>
    <t>Sam Houston State University</t>
  </si>
  <si>
    <t>Collin College</t>
  </si>
  <si>
    <t xml:space="preserve">Grayson College </t>
  </si>
  <si>
    <t>Cisco College</t>
  </si>
  <si>
    <t>University of St. Thomas</t>
  </si>
  <si>
    <t>West Coast University</t>
  </si>
  <si>
    <t>Guadalupe</t>
  </si>
  <si>
    <t>Gray</t>
  </si>
  <si>
    <t>Reg &amp; Enroll</t>
  </si>
  <si>
    <t>University of Houston</t>
  </si>
  <si>
    <t>Clarendon College</t>
  </si>
  <si>
    <t>Texas A&amp;M University - Commerce</t>
  </si>
  <si>
    <t>University of Texas - Permian Basin</t>
  </si>
  <si>
    <t>The College of Health Care Professions</t>
  </si>
  <si>
    <t>Howard College - Big Spring</t>
  </si>
  <si>
    <t>Lone Star College - Cy Fair</t>
  </si>
  <si>
    <t>National American University</t>
  </si>
  <si>
    <t>Texas A&amp;M University - Texarkana</t>
  </si>
  <si>
    <t>Lamar State College - Port Arthur</t>
  </si>
  <si>
    <t>LeTourneau University</t>
  </si>
  <si>
    <t>South University Austin</t>
  </si>
  <si>
    <t>Texas Lutheran University</t>
  </si>
  <si>
    <t>University of Texas Rio Grande Valley</t>
  </si>
  <si>
    <t>Fort Bend</t>
  </si>
  <si>
    <t>Southwest University</t>
  </si>
  <si>
    <t>Texas State Technical College - Sweetwater</t>
  </si>
  <si>
    <t>Nolan</t>
  </si>
  <si>
    <t>Chamberlain College of Nursing - Houston</t>
  </si>
  <si>
    <t>Chamberlain College of Nursing - Pearland</t>
  </si>
  <si>
    <t>Howard College - San Angelo</t>
  </si>
  <si>
    <t>Seats for New Students</t>
  </si>
  <si>
    <t>Para-medic
/EMT</t>
  </si>
  <si>
    <t>St. Philip's College</t>
  </si>
  <si>
    <t>Texas State Technical College - Harlingen</t>
  </si>
  <si>
    <t>Schreiner University</t>
  </si>
  <si>
    <t>Kerr</t>
  </si>
  <si>
    <t xml:space="preserve">Qualified applications not offered admission </t>
  </si>
  <si>
    <t>Military</t>
  </si>
  <si>
    <t>Chamberlain College of Nursing - Irving</t>
  </si>
  <si>
    <t>Howard Payne University*</t>
  </si>
  <si>
    <t>Wayland Baptist University</t>
  </si>
  <si>
    <t>Western Technical College*</t>
  </si>
  <si>
    <t>College of Nursing and Advanced Health Professions</t>
  </si>
  <si>
    <t>Texas Southmost College</t>
  </si>
  <si>
    <t>Rio Grande Valley College</t>
  </si>
  <si>
    <t>Aspen University*</t>
  </si>
  <si>
    <t>Chamberlain College of Nursing - San Antonio*</t>
  </si>
  <si>
    <t>Texas Tech University Health Sciences Center</t>
  </si>
  <si>
    <t>Texas Tech University Health Sciences Center - El Paso</t>
  </si>
  <si>
    <t>Enrollees as of September 30, 2021</t>
  </si>
  <si>
    <t>** - denotes a school that is closed as of 8/31/2021</t>
  </si>
  <si>
    <t>Notes:  All data are obtained from self-reports from professional nursing programs on the 2021 Nursing Educational Program Information Survey (NEPIS) under the jurisdiction of the Board of Nursing.  The totals reported for each program may include data for extension or regional campuses.</t>
  </si>
  <si>
    <t>Graduates from Academic Year 2020-2021</t>
  </si>
  <si>
    <t>Pre-RN Licensure Student Admissions for Academic Year 2020-2021</t>
  </si>
  <si>
    <t>University of St. Thomas - Accelerated Program</t>
  </si>
  <si>
    <t>Brewster</t>
  </si>
  <si>
    <t>Hallmark University</t>
  </si>
  <si>
    <t>Sul Ross State University*</t>
  </si>
  <si>
    <t>Arizona College</t>
  </si>
  <si>
    <t xml:space="preserve">Laredo College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</si>
</sst>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1" x14ac:knownFonts="1">
    <font>
      <sz val="11"/>
      <color indexed="8"/>
      <name val="Calibri"/>
      <family val="2"/>
      <scheme val="minor"/>
    </font>
    <font>
      <b/>
      <sz val="8"/>
      <name val="Calibri"/>
      <family val="2"/>
    </font>
    <font>
      <b/>
      <sz val="10"/>
      <name val="Calibri"/>
      <family val="2"/>
    </font>
    <font>
      <b/>
      <sz val="9"/>
      <name val="Calibri"/>
      <family val="2"/>
    </font>
    <font>
      <b/>
      <sz val="9"/>
      <name val="Calibri"/>
      <family val="2"/>
      <scheme val="minor"/>
    </font>
    <font>
      <sz val="8"/>
      <color indexed="8"/>
      <name val="Calibri"/>
      <family val="2"/>
      <scheme val="minor"/>
    </font>
    <font>
      <sz val="8"/>
      <name val="Calibri"/>
      <family val="2"/>
    </font>
    <font>
      <sz val="9"/>
      <name val="Calibri"/>
      <family val="2"/>
      <scheme val="minor"/>
    </font>
    <font>
      <sz val="8"/>
      <name val="Calibri"/>
      <family val="2"/>
      <scheme val="minor"/>
    </font>
    <font>
      <b/>
      <sz val="8"/>
      <name val="Calibri"/>
      <family val="2"/>
      <scheme val="minor"/>
    </font>
    <font>
      <b/>
      <sz val="11"/>
      <color indexed="8"/>
      <name val="Calibri"/>
      <family val="2"/>
      <scheme val="minor"/>
    </font>
    <font>
      <sz val="9"/>
      <name val="Calibri"/>
      <family val="2"/>
    </font>
    <font>
      <b/>
      <sz val="10"/>
      <color indexed="8"/>
      <name val="Calibri"/>
      <family val="2"/>
      <scheme val="minor"/>
    </font>
    <font>
      <sz val="9"/>
      <name val="Arial"/>
      <family val="2"/>
    </font>
    <font>
      <u/>
      <sz val="9"/>
      <name val="Arial"/>
      <family val="2"/>
    </font>
    <font>
      <b/>
      <sz val="9"/>
      <name val="Arial"/>
      <family val="2"/>
    </font>
    <font>
      <sz val="10"/>
      <name val="Arial"/>
      <family val="2"/>
    </font>
    <font>
      <b/>
      <sz val="9"/>
      <color indexed="8"/>
      <name val="Calibri"/>
      <family val="2"/>
      <scheme val="minor"/>
    </font>
    <font>
      <sz val="8"/>
      <name val="Arial"/>
      <family val="2"/>
    </font>
    <font>
      <b/>
      <u/>
      <sz val="8"/>
      <name val="Calibri"/>
      <family val="2"/>
      <scheme val="minor"/>
    </font>
    <font>
      <sz val="11"/>
      <color theme="0"/>
      <name val="Calibri"/>
      <family val="2"/>
      <scheme val="minor"/>
    </font>
    <font>
      <u/>
      <sz val="11"/>
      <color theme="10"/>
      <name val="Calibri"/>
      <family val="2"/>
      <scheme val="minor"/>
    </font>
    <font>
      <u/>
      <sz val="11"/>
      <color theme="0"/>
      <name val="Calibri"/>
      <family val="2"/>
      <scheme val="minor"/>
    </font>
    <font>
      <sz val="10"/>
      <name val="Arial"/>
      <family val="2"/>
    </font>
    <font>
      <sz val="9"/>
      <color indexed="8"/>
      <name val="Calibri"/>
      <family val="2"/>
      <scheme val="minor"/>
    </font>
    <font>
      <sz val="11"/>
      <color theme="1"/>
      <name val="Calibri"/>
      <family val="2"/>
      <scheme val="minor"/>
    </font>
    <font>
      <sz val="11"/>
      <color indexed="8"/>
      <name val="Calibri"/>
      <family val="2"/>
      <scheme val="minor"/>
    </font>
    <font>
      <sz val="16"/>
      <color indexed="8"/>
      <name val="Calibri"/>
      <family val="2"/>
      <scheme val="minor"/>
    </font>
    <font>
      <sz val="16"/>
      <name val="Calibri"/>
      <family val="2"/>
    </font>
    <font>
      <b/>
      <sz val="16"/>
      <name val="Calibri"/>
      <family val="2"/>
    </font>
    <font>
      <b/>
      <sz val="16"/>
      <color indexed="8"/>
      <name val="Calibri"/>
      <family val="2"/>
      <scheme val="minor"/>
    </font>
  </fonts>
  <fills count="6">
    <fill>
      <patternFill patternType="none"/>
    </fill>
    <fill>
      <patternFill patternType="gray125"/>
    </fill>
    <fill>
      <patternFill patternType="solid">
        <fgColor theme="7" tint="0.59999389629810485"/>
        <bgColor indexed="64"/>
      </patternFill>
    </fill>
    <fill>
      <patternFill patternType="solid">
        <fgColor rgb="FFEAEAEA"/>
        <bgColor indexed="64"/>
      </patternFill>
    </fill>
    <fill>
      <patternFill patternType="solid">
        <fgColor theme="0" tint="-0.14999847407452621"/>
        <bgColor indexed="64"/>
      </patternFill>
    </fill>
    <fill>
      <patternFill patternType="solid">
        <fgColor theme="0"/>
        <bgColor indexed="64"/>
      </patternFill>
    </fill>
  </fills>
  <borders count="55">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hair">
        <color indexed="64"/>
      </left>
      <right/>
      <top style="medium">
        <color indexed="64"/>
      </top>
      <bottom/>
      <diagonal/>
    </border>
    <border>
      <left/>
      <right style="hair">
        <color indexed="64"/>
      </right>
      <top style="medium">
        <color indexed="64"/>
      </top>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top/>
      <bottom style="hair">
        <color indexed="64"/>
      </bottom>
      <diagonal/>
    </border>
    <border>
      <left style="medium">
        <color indexed="64"/>
      </left>
      <right style="medium">
        <color indexed="64"/>
      </right>
      <top/>
      <bottom style="hair">
        <color indexed="64"/>
      </bottom>
      <diagonal/>
    </border>
    <border>
      <left/>
      <right/>
      <top/>
      <bottom style="hair">
        <color indexed="64"/>
      </bottom>
      <diagonal/>
    </border>
    <border>
      <left/>
      <right style="hair">
        <color indexed="64"/>
      </right>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
      <left style="hair">
        <color indexed="64"/>
      </left>
      <right/>
      <top style="hair">
        <color indexed="64"/>
      </top>
      <bottom/>
      <diagonal/>
    </border>
    <border>
      <left style="medium">
        <color indexed="64"/>
      </left>
      <right style="medium">
        <color indexed="64"/>
      </right>
      <top style="hair">
        <color indexed="64"/>
      </top>
      <bottom/>
      <diagonal/>
    </border>
    <border>
      <left/>
      <right style="hair">
        <color indexed="64"/>
      </right>
      <top style="hair">
        <color indexed="64"/>
      </top>
      <bottom/>
      <diagonal/>
    </border>
    <border>
      <left style="hair">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top/>
      <bottom style="medium">
        <color indexed="64"/>
      </bottom>
      <diagonal/>
    </border>
    <border>
      <left/>
      <right style="hair">
        <color indexed="64"/>
      </right>
      <top/>
      <bottom style="medium">
        <color indexed="64"/>
      </bottom>
      <diagonal/>
    </border>
    <border>
      <left style="medium">
        <color indexed="64"/>
      </left>
      <right style="hair">
        <color indexed="64"/>
      </right>
      <top/>
      <bottom/>
      <diagonal/>
    </border>
    <border>
      <left style="hair">
        <color indexed="64"/>
      </left>
      <right style="hair">
        <color indexed="64"/>
      </right>
      <top/>
      <bottom/>
      <diagonal/>
    </border>
    <border>
      <left style="hair">
        <color indexed="64"/>
      </left>
      <right style="medium">
        <color indexed="64"/>
      </right>
      <top/>
      <bottom/>
      <diagonal/>
    </border>
    <border>
      <left style="hair">
        <color indexed="64"/>
      </left>
      <right/>
      <top/>
      <bottom/>
      <diagonal/>
    </border>
    <border>
      <left style="medium">
        <color indexed="64"/>
      </left>
      <right style="medium">
        <color indexed="64"/>
      </right>
      <top/>
      <bottom/>
      <diagonal/>
    </border>
    <border>
      <left style="medium">
        <color indexed="64"/>
      </left>
      <right/>
      <top/>
      <bottom/>
      <diagonal/>
    </border>
    <border>
      <left style="thin">
        <color indexed="8"/>
      </left>
      <right style="thin">
        <color indexed="8"/>
      </right>
      <top/>
      <bottom/>
      <diagonal/>
    </border>
    <border>
      <left/>
      <right style="medium">
        <color indexed="64"/>
      </right>
      <top/>
      <bottom/>
      <diagonal/>
    </border>
  </borders>
  <cellStyleXfs count="6">
    <xf numFmtId="0" fontId="0" fillId="0" borderId="0"/>
    <xf numFmtId="0" fontId="16" fillId="0" borderId="0" applyNumberFormat="0" applyFill="0" applyBorder="0" applyAlignment="0" applyProtection="0"/>
    <xf numFmtId="0" fontId="21" fillId="0" borderId="0" applyNumberFormat="0" applyFill="0" applyBorder="0" applyAlignment="0" applyProtection="0"/>
    <xf numFmtId="0" fontId="23" fillId="0" borderId="0"/>
    <xf numFmtId="0" fontId="25" fillId="0" borderId="0"/>
    <xf numFmtId="9" fontId="26" fillId="0" borderId="0" applyFont="0" applyFill="0" applyBorder="0" applyAlignment="0" applyProtection="0"/>
  </cellStyleXfs>
  <cellXfs count="191">
    <xf numFmtId="0" fontId="0" fillId="0" borderId="0" xfId="0"/>
    <xf numFmtId="0" fontId="1" fillId="2" borderId="2" xfId="0" applyFont="1" applyFill="1" applyBorder="1" applyAlignment="1">
      <alignment horizontal="center" wrapText="1"/>
    </xf>
    <xf numFmtId="0" fontId="1" fillId="2" borderId="3" xfId="0" applyFont="1" applyFill="1" applyBorder="1" applyAlignment="1">
      <alignment horizontal="center" wrapText="1"/>
    </xf>
    <xf numFmtId="0" fontId="5" fillId="0" borderId="0" xfId="0" applyFont="1" applyBorder="1"/>
    <xf numFmtId="0" fontId="6" fillId="0" borderId="11" xfId="0" applyFont="1" applyBorder="1" applyAlignment="1">
      <alignment wrapText="1"/>
    </xf>
    <xf numFmtId="3" fontId="7" fillId="0" borderId="9" xfId="0" applyNumberFormat="1" applyFont="1" applyBorder="1" applyAlignment="1">
      <alignment wrapText="1"/>
    </xf>
    <xf numFmtId="3" fontId="7" fillId="0" borderId="10" xfId="0" applyNumberFormat="1" applyFont="1" applyBorder="1" applyAlignment="1">
      <alignment wrapText="1"/>
    </xf>
    <xf numFmtId="3" fontId="7" fillId="0" borderId="12" xfId="0" applyNumberFormat="1" applyFont="1" applyBorder="1" applyAlignment="1">
      <alignment wrapText="1"/>
    </xf>
    <xf numFmtId="3" fontId="7" fillId="3" borderId="1" xfId="0" applyNumberFormat="1" applyFont="1" applyFill="1" applyBorder="1" applyAlignment="1">
      <alignment wrapText="1"/>
    </xf>
    <xf numFmtId="3" fontId="7" fillId="0" borderId="6" xfId="0" applyNumberFormat="1" applyFont="1" applyBorder="1" applyAlignment="1">
      <alignment wrapText="1"/>
    </xf>
    <xf numFmtId="3" fontId="7" fillId="0" borderId="13" xfId="0" applyNumberFormat="1" applyFont="1" applyBorder="1" applyAlignment="1">
      <alignment wrapText="1"/>
    </xf>
    <xf numFmtId="0" fontId="0" fillId="0" borderId="0" xfId="0" applyBorder="1"/>
    <xf numFmtId="3" fontId="4" fillId="3" borderId="14" xfId="0" applyNumberFormat="1" applyFont="1" applyFill="1" applyBorder="1" applyAlignment="1">
      <alignment wrapText="1"/>
    </xf>
    <xf numFmtId="3" fontId="4" fillId="3" borderId="15" xfId="0" applyNumberFormat="1" applyFont="1" applyFill="1" applyBorder="1" applyAlignment="1">
      <alignment wrapText="1"/>
    </xf>
    <xf numFmtId="3" fontId="4" fillId="3" borderId="16" xfId="0" applyNumberFormat="1" applyFont="1" applyFill="1" applyBorder="1" applyAlignment="1">
      <alignment wrapText="1"/>
    </xf>
    <xf numFmtId="3" fontId="4" fillId="3" borderId="8" xfId="0" applyNumberFormat="1" applyFont="1" applyFill="1" applyBorder="1" applyAlignment="1">
      <alignment wrapText="1"/>
    </xf>
    <xf numFmtId="3" fontId="4" fillId="3" borderId="3" xfId="0" applyNumberFormat="1" applyFont="1" applyFill="1" applyBorder="1" applyAlignment="1">
      <alignment wrapText="1"/>
    </xf>
    <xf numFmtId="3" fontId="4" fillId="3" borderId="17" xfId="0" applyNumberFormat="1" applyFont="1" applyFill="1" applyBorder="1" applyAlignment="1">
      <alignment wrapText="1"/>
    </xf>
    <xf numFmtId="0" fontId="10" fillId="0" borderId="0" xfId="0" applyFont="1" applyBorder="1"/>
    <xf numFmtId="0" fontId="10" fillId="0" borderId="0" xfId="0" applyFont="1"/>
    <xf numFmtId="0" fontId="6" fillId="0" borderId="20" xfId="0" applyFont="1" applyBorder="1" applyAlignment="1">
      <alignment wrapText="1"/>
    </xf>
    <xf numFmtId="3" fontId="7" fillId="0" borderId="19" xfId="0" applyNumberFormat="1" applyFont="1" applyBorder="1" applyAlignment="1">
      <alignment wrapText="1"/>
    </xf>
    <xf numFmtId="3" fontId="7" fillId="0" borderId="21" xfId="0" applyNumberFormat="1" applyFont="1" applyBorder="1" applyAlignment="1">
      <alignment wrapText="1"/>
    </xf>
    <xf numFmtId="3" fontId="7" fillId="3" borderId="22" xfId="0" applyNumberFormat="1" applyFont="1" applyFill="1" applyBorder="1" applyAlignment="1">
      <alignment wrapText="1"/>
    </xf>
    <xf numFmtId="3" fontId="7" fillId="0" borderId="24" xfId="0" applyNumberFormat="1" applyFont="1" applyBorder="1" applyAlignment="1">
      <alignment wrapText="1"/>
    </xf>
    <xf numFmtId="0" fontId="6" fillId="0" borderId="27" xfId="0" applyFont="1" applyBorder="1" applyAlignment="1">
      <alignment wrapText="1"/>
    </xf>
    <xf numFmtId="3" fontId="7" fillId="0" borderId="25" xfId="0" applyNumberFormat="1" applyFont="1" applyBorder="1" applyAlignment="1">
      <alignment wrapText="1"/>
    </xf>
    <xf numFmtId="3" fontId="7" fillId="0" borderId="28" xfId="0" applyNumberFormat="1" applyFont="1" applyBorder="1" applyAlignment="1">
      <alignment wrapText="1"/>
    </xf>
    <xf numFmtId="3" fontId="7" fillId="0" borderId="30" xfId="0" applyNumberFormat="1" applyFont="1" applyBorder="1" applyAlignment="1">
      <alignment wrapText="1"/>
    </xf>
    <xf numFmtId="0" fontId="6" fillId="0" borderId="35" xfId="0" applyFont="1" applyBorder="1" applyAlignment="1">
      <alignment wrapText="1"/>
    </xf>
    <xf numFmtId="3" fontId="7" fillId="0" borderId="33" xfId="0" applyNumberFormat="1" applyFont="1" applyBorder="1" applyAlignment="1">
      <alignment wrapText="1"/>
    </xf>
    <xf numFmtId="3" fontId="7" fillId="0" borderId="34" xfId="0" applyNumberFormat="1" applyFont="1" applyBorder="1" applyAlignment="1">
      <alignment wrapText="1"/>
    </xf>
    <xf numFmtId="3" fontId="7" fillId="0" borderId="36" xfId="0" applyNumberFormat="1" applyFont="1" applyBorder="1" applyAlignment="1">
      <alignment wrapText="1"/>
    </xf>
    <xf numFmtId="3" fontId="7" fillId="3" borderId="37" xfId="0" applyNumberFormat="1" applyFont="1" applyFill="1" applyBorder="1" applyAlignment="1">
      <alignment wrapText="1"/>
    </xf>
    <xf numFmtId="3" fontId="7" fillId="0" borderId="38" xfId="0" applyNumberFormat="1" applyFont="1" applyBorder="1" applyAlignment="1">
      <alignment wrapText="1"/>
    </xf>
    <xf numFmtId="0" fontId="0" fillId="0" borderId="0" xfId="0" applyFont="1"/>
    <xf numFmtId="3" fontId="4" fillId="3" borderId="43" xfId="0" applyNumberFormat="1" applyFont="1" applyFill="1" applyBorder="1" applyAlignment="1">
      <alignment wrapText="1"/>
    </xf>
    <xf numFmtId="3" fontId="4" fillId="3" borderId="44" xfId="0" applyNumberFormat="1" applyFont="1" applyFill="1" applyBorder="1" applyAlignment="1">
      <alignment wrapText="1"/>
    </xf>
    <xf numFmtId="3" fontId="4" fillId="3" borderId="45" xfId="0" applyNumberFormat="1" applyFont="1" applyFill="1" applyBorder="1" applyAlignment="1">
      <alignment wrapText="1"/>
    </xf>
    <xf numFmtId="3" fontId="4" fillId="3" borderId="7" xfId="0" applyNumberFormat="1" applyFont="1" applyFill="1" applyBorder="1" applyAlignment="1">
      <alignment wrapText="1"/>
    </xf>
    <xf numFmtId="3" fontId="4" fillId="3" borderId="41" xfId="0" applyNumberFormat="1" applyFont="1" applyFill="1" applyBorder="1" applyAlignment="1">
      <alignment wrapText="1"/>
    </xf>
    <xf numFmtId="3" fontId="4" fillId="3" borderId="46" xfId="0" applyNumberFormat="1" applyFont="1" applyFill="1" applyBorder="1" applyAlignment="1">
      <alignment wrapText="1"/>
    </xf>
    <xf numFmtId="3" fontId="3" fillId="3" borderId="14" xfId="0" applyNumberFormat="1" applyFont="1" applyFill="1" applyBorder="1" applyAlignment="1">
      <alignment wrapText="1"/>
    </xf>
    <xf numFmtId="3" fontId="3" fillId="3" borderId="15" xfId="0" applyNumberFormat="1" applyFont="1" applyFill="1" applyBorder="1" applyAlignment="1">
      <alignment wrapText="1"/>
    </xf>
    <xf numFmtId="3" fontId="3" fillId="3" borderId="16" xfId="0" applyNumberFormat="1" applyFont="1" applyFill="1" applyBorder="1" applyAlignment="1">
      <alignment wrapText="1"/>
    </xf>
    <xf numFmtId="3" fontId="3" fillId="3" borderId="8" xfId="0" applyNumberFormat="1" applyFont="1" applyFill="1" applyBorder="1" applyAlignment="1">
      <alignment wrapText="1"/>
    </xf>
    <xf numFmtId="3" fontId="3" fillId="3" borderId="3" xfId="0" applyNumberFormat="1" applyFont="1" applyFill="1" applyBorder="1" applyAlignment="1">
      <alignment wrapText="1"/>
    </xf>
    <xf numFmtId="3" fontId="3" fillId="3" borderId="17" xfId="0" applyNumberFormat="1" applyFont="1" applyFill="1" applyBorder="1" applyAlignment="1">
      <alignment wrapText="1"/>
    </xf>
    <xf numFmtId="0" fontId="6" fillId="0" borderId="49" xfId="0" applyFont="1" applyBorder="1" applyAlignment="1">
      <alignment wrapText="1"/>
    </xf>
    <xf numFmtId="3" fontId="11" fillId="0" borderId="48" xfId="0" applyNumberFormat="1" applyFont="1" applyBorder="1" applyAlignment="1">
      <alignment wrapText="1"/>
    </xf>
    <xf numFmtId="3" fontId="11" fillId="0" borderId="50" xfId="0" applyNumberFormat="1" applyFont="1" applyBorder="1" applyAlignment="1">
      <alignment wrapText="1"/>
    </xf>
    <xf numFmtId="3" fontId="11" fillId="3" borderId="51" xfId="0" applyNumberFormat="1" applyFont="1" applyFill="1" applyBorder="1" applyAlignment="1">
      <alignment wrapText="1"/>
    </xf>
    <xf numFmtId="3" fontId="11" fillId="0" borderId="0" xfId="0" applyNumberFormat="1" applyFont="1" applyBorder="1" applyAlignment="1">
      <alignment wrapText="1"/>
    </xf>
    <xf numFmtId="3" fontId="7" fillId="3" borderId="51" xfId="0" applyNumberFormat="1" applyFont="1" applyFill="1" applyBorder="1" applyAlignment="1">
      <alignment wrapText="1"/>
    </xf>
    <xf numFmtId="3" fontId="11" fillId="0" borderId="32" xfId="0" applyNumberFormat="1" applyFont="1" applyBorder="1" applyAlignment="1">
      <alignment wrapText="1"/>
    </xf>
    <xf numFmtId="0" fontId="13" fillId="0" borderId="0" xfId="0" applyFont="1" applyFill="1" applyBorder="1"/>
    <xf numFmtId="0" fontId="14" fillId="0" borderId="0" xfId="0" applyFont="1" applyFill="1" applyBorder="1"/>
    <xf numFmtId="0" fontId="13" fillId="0" borderId="0" xfId="0" applyFont="1" applyBorder="1"/>
    <xf numFmtId="0" fontId="15" fillId="0" borderId="0" xfId="0" applyFont="1" applyFill="1" applyBorder="1" applyAlignment="1"/>
    <xf numFmtId="0" fontId="12" fillId="0" borderId="0" xfId="0" applyFont="1"/>
    <xf numFmtId="0" fontId="0" fillId="0" borderId="0" xfId="0" applyBorder="1" applyAlignment="1"/>
    <xf numFmtId="3" fontId="7" fillId="0" borderId="0" xfId="0" applyNumberFormat="1" applyFont="1" applyFill="1" applyBorder="1" applyAlignment="1">
      <alignment wrapText="1"/>
    </xf>
    <xf numFmtId="0" fontId="13" fillId="0" borderId="0" xfId="0" applyFont="1" applyFill="1" applyBorder="1" applyAlignment="1"/>
    <xf numFmtId="0" fontId="0" fillId="0" borderId="0" xfId="0" applyBorder="1" applyAlignment="1"/>
    <xf numFmtId="0" fontId="4" fillId="0" borderId="0" xfId="0" applyFont="1" applyFill="1" applyBorder="1" applyAlignment="1">
      <alignment horizontal="left" vertical="center" wrapText="1"/>
    </xf>
    <xf numFmtId="0" fontId="3" fillId="4" borderId="5" xfId="0" applyFont="1" applyFill="1" applyBorder="1" applyAlignment="1">
      <alignment horizontal="center" wrapText="1"/>
    </xf>
    <xf numFmtId="0" fontId="3" fillId="4" borderId="6" xfId="0" applyFont="1" applyFill="1" applyBorder="1" applyAlignment="1">
      <alignment horizontal="center" wrapText="1"/>
    </xf>
    <xf numFmtId="0" fontId="3" fillId="4" borderId="1" xfId="0" applyFont="1" applyFill="1" applyBorder="1" applyAlignment="1">
      <alignment horizontal="center" wrapText="1"/>
    </xf>
    <xf numFmtId="0" fontId="1" fillId="0" borderId="6" xfId="0" applyFont="1" applyFill="1" applyBorder="1" applyAlignment="1">
      <alignment horizontal="left" wrapText="1"/>
    </xf>
    <xf numFmtId="3" fontId="4" fillId="0" borderId="6" xfId="0" applyNumberFormat="1" applyFont="1" applyFill="1" applyBorder="1" applyAlignment="1">
      <alignment wrapText="1"/>
    </xf>
    <xf numFmtId="3" fontId="4" fillId="4" borderId="3" xfId="0" applyNumberFormat="1" applyFont="1" applyFill="1" applyBorder="1" applyAlignment="1">
      <alignment wrapText="1"/>
    </xf>
    <xf numFmtId="0" fontId="10" fillId="0" borderId="0" xfId="0" applyFont="1" applyFill="1"/>
    <xf numFmtId="0" fontId="6" fillId="0" borderId="6" xfId="0" applyFont="1" applyFill="1" applyBorder="1" applyAlignment="1">
      <alignment wrapText="1"/>
    </xf>
    <xf numFmtId="3" fontId="7" fillId="0" borderId="6" xfId="0" applyNumberFormat="1" applyFont="1" applyFill="1" applyBorder="1" applyAlignment="1">
      <alignment wrapText="1"/>
    </xf>
    <xf numFmtId="0" fontId="1" fillId="0" borderId="3" xfId="0" applyFont="1" applyFill="1" applyBorder="1" applyAlignment="1">
      <alignment horizontal="left" wrapText="1"/>
    </xf>
    <xf numFmtId="3" fontId="4" fillId="0" borderId="3" xfId="0" applyNumberFormat="1" applyFont="1" applyFill="1" applyBorder="1" applyAlignment="1">
      <alignment wrapText="1"/>
    </xf>
    <xf numFmtId="0" fontId="9" fillId="0" borderId="0" xfId="0" applyFont="1" applyFill="1" applyBorder="1" applyAlignment="1">
      <alignment wrapText="1"/>
    </xf>
    <xf numFmtId="3" fontId="4" fillId="0" borderId="3" xfId="0" applyNumberFormat="1" applyFont="1" applyBorder="1"/>
    <xf numFmtId="0" fontId="0" fillId="0" borderId="2" xfId="0" applyBorder="1"/>
    <xf numFmtId="0" fontId="0" fillId="0" borderId="3" xfId="0" applyBorder="1"/>
    <xf numFmtId="0" fontId="1" fillId="2" borderId="8" xfId="0" applyFont="1" applyFill="1" applyBorder="1" applyAlignment="1">
      <alignment horizontal="center" wrapText="1"/>
    </xf>
    <xf numFmtId="0" fontId="9" fillId="0" borderId="6" xfId="0" applyFont="1" applyBorder="1" applyAlignment="1"/>
    <xf numFmtId="0" fontId="18" fillId="0" borderId="0" xfId="0" applyFont="1" applyFill="1" applyBorder="1"/>
    <xf numFmtId="0" fontId="8" fillId="0" borderId="0" xfId="0" applyFont="1" applyFill="1" applyBorder="1"/>
    <xf numFmtId="0" fontId="18" fillId="0" borderId="0" xfId="0" applyFont="1" applyFill="1" applyBorder="1" applyAlignment="1"/>
    <xf numFmtId="0" fontId="8" fillId="0" borderId="0" xfId="0" applyFont="1" applyFill="1" applyBorder="1" applyAlignment="1"/>
    <xf numFmtId="0" fontId="9" fillId="0" borderId="0" xfId="0" applyFont="1" applyFill="1" applyBorder="1" applyAlignment="1">
      <alignment horizontal="left" vertical="center" wrapText="1"/>
    </xf>
    <xf numFmtId="0" fontId="18" fillId="0" borderId="0" xfId="1" applyFont="1" applyBorder="1" applyAlignment="1">
      <alignment vertical="center" wrapText="1"/>
    </xf>
    <xf numFmtId="0" fontId="18" fillId="0" borderId="0" xfId="1" applyFont="1" applyBorder="1"/>
    <xf numFmtId="0" fontId="18" fillId="0" borderId="0" xfId="0" applyFont="1" applyBorder="1"/>
    <xf numFmtId="0" fontId="9" fillId="0" borderId="0" xfId="0" applyFont="1" applyBorder="1" applyAlignment="1"/>
    <xf numFmtId="0" fontId="1" fillId="4" borderId="2" xfId="0" applyFont="1" applyFill="1" applyBorder="1" applyAlignment="1">
      <alignment horizontal="left" wrapText="1"/>
    </xf>
    <xf numFmtId="0" fontId="1" fillId="4" borderId="3" xfId="0" applyFont="1" applyFill="1" applyBorder="1" applyAlignment="1">
      <alignment horizontal="left" wrapText="1"/>
    </xf>
    <xf numFmtId="0" fontId="3" fillId="0" borderId="6" xfId="0" applyFont="1" applyFill="1" applyBorder="1" applyAlignment="1">
      <alignment horizontal="center" wrapText="1"/>
    </xf>
    <xf numFmtId="0" fontId="4" fillId="0" borderId="0" xfId="0" applyFont="1" applyFill="1" applyBorder="1" applyAlignment="1">
      <alignment horizontal="center" wrapText="1"/>
    </xf>
    <xf numFmtId="0" fontId="1" fillId="0" borderId="0" xfId="0" applyFont="1" applyFill="1" applyBorder="1" applyAlignment="1">
      <alignment horizontal="left" vertical="center"/>
    </xf>
    <xf numFmtId="0" fontId="1" fillId="0" borderId="0" xfId="0" applyFont="1" applyFill="1" applyBorder="1" applyAlignment="1">
      <alignment horizontal="center" vertical="center"/>
    </xf>
    <xf numFmtId="0" fontId="0" fillId="0" borderId="0" xfId="0" applyFill="1" applyBorder="1"/>
    <xf numFmtId="0" fontId="4" fillId="4" borderId="2" xfId="0" applyFont="1" applyFill="1" applyBorder="1" applyAlignment="1">
      <alignment horizontal="center" wrapText="1"/>
    </xf>
    <xf numFmtId="0" fontId="4" fillId="4" borderId="3" xfId="0" applyFont="1" applyFill="1" applyBorder="1" applyAlignment="1">
      <alignment horizontal="center" wrapText="1"/>
    </xf>
    <xf numFmtId="0" fontId="4" fillId="4" borderId="4" xfId="0" applyFont="1" applyFill="1" applyBorder="1" applyAlignment="1">
      <alignment horizontal="center" wrapText="1"/>
    </xf>
    <xf numFmtId="0" fontId="1" fillId="4" borderId="2" xfId="0" applyFont="1" applyFill="1" applyBorder="1" applyAlignment="1">
      <alignment horizontal="left" vertical="center"/>
    </xf>
    <xf numFmtId="0" fontId="1" fillId="4" borderId="4" xfId="0" applyFont="1" applyFill="1" applyBorder="1" applyAlignment="1">
      <alignment horizontal="center" vertical="center"/>
    </xf>
    <xf numFmtId="0" fontId="6" fillId="0" borderId="3" xfId="0" applyFont="1" applyFill="1" applyBorder="1" applyAlignment="1">
      <alignment wrapText="1"/>
    </xf>
    <xf numFmtId="0" fontId="9" fillId="2" borderId="2" xfId="0" applyFont="1" applyFill="1" applyBorder="1" applyAlignment="1">
      <alignment horizontal="center" wrapText="1"/>
    </xf>
    <xf numFmtId="0" fontId="9" fillId="2" borderId="3" xfId="0" applyFont="1" applyFill="1" applyBorder="1" applyAlignment="1">
      <alignment horizontal="center" wrapText="1"/>
    </xf>
    <xf numFmtId="0" fontId="9" fillId="2" borderId="4" xfId="0" applyFont="1" applyFill="1" applyBorder="1" applyAlignment="1">
      <alignment horizontal="center" wrapText="1"/>
    </xf>
    <xf numFmtId="0" fontId="9" fillId="0" borderId="6" xfId="0" applyFont="1" applyFill="1" applyBorder="1" applyAlignment="1">
      <alignment wrapText="1"/>
    </xf>
    <xf numFmtId="0" fontId="17" fillId="0" borderId="0" xfId="0" applyFont="1" applyBorder="1"/>
    <xf numFmtId="3" fontId="7" fillId="5" borderId="31" xfId="0" applyNumberFormat="1" applyFont="1" applyFill="1" applyBorder="1" applyAlignment="1">
      <alignment wrapText="1"/>
    </xf>
    <xf numFmtId="3" fontId="7" fillId="5" borderId="26" xfId="0" applyNumberFormat="1" applyFont="1" applyFill="1" applyBorder="1" applyAlignment="1">
      <alignment wrapText="1"/>
    </xf>
    <xf numFmtId="3" fontId="7" fillId="0" borderId="26" xfId="0" applyNumberFormat="1" applyFont="1" applyBorder="1" applyAlignment="1">
      <alignment wrapText="1"/>
    </xf>
    <xf numFmtId="3" fontId="7" fillId="3" borderId="29" xfId="0" applyNumberFormat="1" applyFont="1" applyFill="1" applyBorder="1" applyAlignment="1">
      <alignment wrapText="1"/>
    </xf>
    <xf numFmtId="3" fontId="7" fillId="0" borderId="31" xfId="0" applyNumberFormat="1" applyFont="1" applyBorder="1" applyAlignment="1">
      <alignment wrapText="1"/>
    </xf>
    <xf numFmtId="3" fontId="17" fillId="3" borderId="14" xfId="0" applyNumberFormat="1" applyFont="1" applyFill="1" applyBorder="1" applyAlignment="1">
      <alignment horizontal="right" vertical="center"/>
    </xf>
    <xf numFmtId="3" fontId="17" fillId="3" borderId="15" xfId="0" applyNumberFormat="1" applyFont="1" applyFill="1" applyBorder="1" applyAlignment="1">
      <alignment horizontal="right" vertical="center"/>
    </xf>
    <xf numFmtId="3" fontId="17" fillId="3" borderId="39" xfId="0" applyNumberFormat="1" applyFont="1" applyFill="1" applyBorder="1" applyAlignment="1">
      <alignment horizontal="right" vertical="center"/>
    </xf>
    <xf numFmtId="3" fontId="17" fillId="3" borderId="7" xfId="0" applyNumberFormat="1" applyFont="1" applyFill="1" applyBorder="1" applyAlignment="1">
      <alignment horizontal="right" vertical="center"/>
    </xf>
    <xf numFmtId="3" fontId="17" fillId="3" borderId="41" xfId="0" applyNumberFormat="1" applyFont="1" applyFill="1" applyBorder="1" applyAlignment="1">
      <alignment horizontal="right" vertical="center"/>
    </xf>
    <xf numFmtId="3" fontId="4" fillId="3" borderId="7" xfId="0" applyNumberFormat="1" applyFont="1" applyFill="1" applyBorder="1" applyAlignment="1">
      <alignment horizontal="right" vertical="center" wrapText="1"/>
    </xf>
    <xf numFmtId="0" fontId="9" fillId="0" borderId="0" xfId="0" applyFont="1" applyFill="1" applyBorder="1" applyAlignment="1">
      <alignment vertical="center" wrapText="1"/>
    </xf>
    <xf numFmtId="3" fontId="4" fillId="3" borderId="39" xfId="0" applyNumberFormat="1" applyFont="1" applyFill="1" applyBorder="1" applyAlignment="1">
      <alignment wrapText="1"/>
    </xf>
    <xf numFmtId="0" fontId="6" fillId="0" borderId="18" xfId="0" applyFont="1" applyFill="1" applyBorder="1" applyAlignment="1">
      <alignment wrapText="1"/>
    </xf>
    <xf numFmtId="3" fontId="7" fillId="0" borderId="31" xfId="0" applyNumberFormat="1" applyFont="1" applyBorder="1" applyAlignment="1">
      <alignment horizontal="right" wrapText="1"/>
    </xf>
    <xf numFmtId="3" fontId="7" fillId="0" borderId="30" xfId="0" applyNumberFormat="1" applyFont="1" applyBorder="1" applyAlignment="1">
      <alignment horizontal="right" wrapText="1"/>
    </xf>
    <xf numFmtId="3" fontId="7" fillId="0" borderId="26" xfId="0" applyNumberFormat="1" applyFont="1" applyBorder="1" applyAlignment="1">
      <alignment horizontal="right" wrapText="1"/>
    </xf>
    <xf numFmtId="3" fontId="7" fillId="3" borderId="29" xfId="0" applyNumberFormat="1" applyFont="1" applyFill="1" applyBorder="1" applyAlignment="1">
      <alignment horizontal="right" wrapText="1"/>
    </xf>
    <xf numFmtId="0" fontId="6" fillId="0" borderId="47" xfId="0" applyFont="1" applyFill="1" applyBorder="1" applyAlignment="1">
      <alignment wrapText="1"/>
    </xf>
    <xf numFmtId="0" fontId="6" fillId="0" borderId="25" xfId="0" applyFont="1" applyFill="1" applyBorder="1" applyAlignment="1">
      <alignment wrapText="1"/>
    </xf>
    <xf numFmtId="0" fontId="6" fillId="0" borderId="33" xfId="0" applyFont="1" applyFill="1" applyBorder="1" applyAlignment="1">
      <alignment wrapText="1"/>
    </xf>
    <xf numFmtId="0" fontId="6" fillId="0" borderId="9" xfId="0" applyFont="1" applyFill="1" applyBorder="1" applyAlignment="1">
      <alignment wrapText="1"/>
    </xf>
    <xf numFmtId="3" fontId="7" fillId="0" borderId="31" xfId="0" applyNumberFormat="1" applyFont="1" applyFill="1" applyBorder="1" applyAlignment="1">
      <alignment wrapText="1"/>
    </xf>
    <xf numFmtId="3" fontId="4" fillId="4" borderId="4" xfId="0" applyNumberFormat="1" applyFont="1" applyFill="1" applyBorder="1" applyAlignment="1">
      <alignment wrapText="1"/>
    </xf>
    <xf numFmtId="3" fontId="17" fillId="0" borderId="4" xfId="0" applyNumberFormat="1" applyFont="1" applyBorder="1"/>
    <xf numFmtId="3" fontId="7" fillId="3" borderId="22" xfId="0" applyNumberFormat="1" applyFont="1" applyFill="1" applyBorder="1" applyAlignment="1">
      <alignment wrapText="1"/>
    </xf>
    <xf numFmtId="0" fontId="0" fillId="0" borderId="3" xfId="0" applyBorder="1"/>
    <xf numFmtId="0" fontId="6" fillId="0" borderId="49" xfId="0" applyFont="1" applyFill="1" applyBorder="1" applyAlignment="1">
      <alignment wrapText="1"/>
    </xf>
    <xf numFmtId="0" fontId="24" fillId="0" borderId="53" xfId="3" applyFont="1" applyBorder="1" applyAlignment="1">
      <alignment horizontal="right" wrapText="1"/>
    </xf>
    <xf numFmtId="3" fontId="7" fillId="0" borderId="30" xfId="0" applyNumberFormat="1" applyFont="1" applyFill="1" applyBorder="1" applyAlignment="1">
      <alignment wrapText="1"/>
    </xf>
    <xf numFmtId="3" fontId="7" fillId="0" borderId="25" xfId="0" applyNumberFormat="1" applyFont="1" applyFill="1" applyBorder="1" applyAlignment="1">
      <alignment wrapText="1"/>
    </xf>
    <xf numFmtId="3" fontId="7" fillId="0" borderId="26" xfId="0" applyNumberFormat="1" applyFont="1" applyFill="1" applyBorder="1" applyAlignment="1">
      <alignment wrapText="1"/>
    </xf>
    <xf numFmtId="3" fontId="7" fillId="0" borderId="28" xfId="0" applyNumberFormat="1" applyFont="1" applyFill="1" applyBorder="1" applyAlignment="1">
      <alignment wrapText="1"/>
    </xf>
    <xf numFmtId="3" fontId="7" fillId="0" borderId="23" xfId="0" applyNumberFormat="1" applyFont="1" applyFill="1" applyBorder="1" applyAlignment="1">
      <alignment wrapText="1"/>
    </xf>
    <xf numFmtId="0" fontId="1" fillId="4" borderId="3" xfId="0" applyFont="1" applyFill="1" applyBorder="1" applyAlignment="1">
      <alignment horizontal="left" wrapText="1"/>
    </xf>
    <xf numFmtId="0" fontId="20" fillId="5" borderId="0" xfId="0" applyFont="1" applyFill="1"/>
    <xf numFmtId="0" fontId="22" fillId="5" borderId="0" xfId="2" applyFont="1" applyFill="1"/>
    <xf numFmtId="0" fontId="6" fillId="0" borderId="52" xfId="0" applyFont="1" applyFill="1" applyBorder="1" applyAlignment="1">
      <alignment wrapText="1"/>
    </xf>
    <xf numFmtId="0" fontId="6" fillId="0" borderId="54" xfId="0" applyFont="1" applyBorder="1" applyAlignment="1">
      <alignment wrapText="1"/>
    </xf>
    <xf numFmtId="3" fontId="7" fillId="0" borderId="47" xfId="0" applyNumberFormat="1" applyFont="1" applyBorder="1" applyAlignment="1">
      <alignment wrapText="1"/>
    </xf>
    <xf numFmtId="3" fontId="7" fillId="0" borderId="48" xfId="0" applyNumberFormat="1" applyFont="1" applyBorder="1" applyAlignment="1">
      <alignment wrapText="1"/>
    </xf>
    <xf numFmtId="3" fontId="7" fillId="0" borderId="50" xfId="0" applyNumberFormat="1" applyFont="1" applyBorder="1" applyAlignment="1">
      <alignment wrapText="1"/>
    </xf>
    <xf numFmtId="3" fontId="7" fillId="0" borderId="0" xfId="0" applyNumberFormat="1" applyFont="1" applyBorder="1" applyAlignment="1">
      <alignment wrapText="1"/>
    </xf>
    <xf numFmtId="3" fontId="7" fillId="0" borderId="32" xfId="0" applyNumberFormat="1" applyFont="1" applyBorder="1" applyAlignment="1">
      <alignment wrapText="1"/>
    </xf>
    <xf numFmtId="0" fontId="6" fillId="0" borderId="27" xfId="0" applyFont="1" applyFill="1" applyBorder="1" applyAlignment="1">
      <alignment wrapText="1"/>
    </xf>
    <xf numFmtId="0" fontId="0" fillId="0" borderId="0" xfId="0" applyFill="1"/>
    <xf numFmtId="0" fontId="27" fillId="0" borderId="0" xfId="0" applyFont="1" applyAlignment="1">
      <alignment horizontal="right"/>
    </xf>
    <xf numFmtId="0" fontId="27" fillId="0" borderId="0" xfId="0" applyFont="1" applyFill="1" applyBorder="1" applyAlignment="1">
      <alignment horizontal="right"/>
    </xf>
    <xf numFmtId="0" fontId="28" fillId="0" borderId="0" xfId="0" applyFont="1" applyAlignment="1">
      <alignment horizontal="right"/>
    </xf>
    <xf numFmtId="0" fontId="29" fillId="0" borderId="0" xfId="0" applyFont="1" applyAlignment="1">
      <alignment horizontal="right"/>
    </xf>
    <xf numFmtId="0" fontId="30" fillId="0" borderId="0" xfId="0" applyFont="1" applyFill="1" applyAlignment="1">
      <alignment horizontal="right"/>
    </xf>
    <xf numFmtId="0" fontId="27" fillId="0" borderId="0" xfId="0" applyFont="1" applyBorder="1" applyAlignment="1">
      <alignment horizontal="right"/>
    </xf>
    <xf numFmtId="0" fontId="27" fillId="0" borderId="0" xfId="0" applyFont="1" applyFill="1" applyAlignment="1">
      <alignment horizontal="right"/>
    </xf>
    <xf numFmtId="0" fontId="27" fillId="0" borderId="0" xfId="0" applyFont="1" applyAlignment="1">
      <alignment horizontal="right" wrapText="1"/>
    </xf>
    <xf numFmtId="0" fontId="30" fillId="0" borderId="0" xfId="0" applyFont="1" applyAlignment="1">
      <alignment horizontal="right"/>
    </xf>
    <xf numFmtId="0" fontId="0" fillId="0" borderId="0" xfId="0" applyFont="1" applyAlignment="1">
      <alignment horizontal="right"/>
    </xf>
    <xf numFmtId="164" fontId="24" fillId="0" borderId="0" xfId="5" applyNumberFormat="1" applyFont="1" applyAlignment="1">
      <alignment horizontal="right" vertical="center"/>
    </xf>
    <xf numFmtId="0" fontId="6" fillId="0" borderId="25" xfId="0" applyFont="1" applyFill="1" applyBorder="1" applyAlignment="1">
      <alignment vertical="center" wrapText="1"/>
    </xf>
    <xf numFmtId="3" fontId="7" fillId="0" borderId="19" xfId="0" applyNumberFormat="1" applyFont="1" applyFill="1" applyBorder="1" applyAlignment="1">
      <alignment wrapText="1"/>
    </xf>
    <xf numFmtId="3" fontId="7" fillId="0" borderId="33" xfId="0" applyNumberFormat="1" applyFont="1" applyFill="1" applyBorder="1" applyAlignment="1">
      <alignment wrapText="1"/>
    </xf>
    <xf numFmtId="0" fontId="5" fillId="0" borderId="0" xfId="0" applyFont="1" applyBorder="1" applyAlignment="1">
      <alignment vertical="top"/>
    </xf>
    <xf numFmtId="0" fontId="8" fillId="0" borderId="0" xfId="0" applyFont="1" applyFill="1" applyBorder="1" applyAlignment="1">
      <alignment vertical="top"/>
    </xf>
    <xf numFmtId="0" fontId="8" fillId="0" borderId="0" xfId="0" applyFont="1" applyFill="1" applyBorder="1" applyAlignment="1">
      <alignment vertical="top" wrapText="1"/>
    </xf>
    <xf numFmtId="0" fontId="19" fillId="0" borderId="0" xfId="0" applyFont="1" applyFill="1" applyBorder="1" applyAlignment="1">
      <alignment horizontal="left" wrapText="1"/>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xf>
    <xf numFmtId="0" fontId="2" fillId="2" borderId="2" xfId="0" applyFont="1" applyFill="1" applyBorder="1" applyAlignment="1">
      <alignment horizontal="center" wrapText="1"/>
    </xf>
    <xf numFmtId="0" fontId="2" fillId="2" borderId="3" xfId="0" applyFont="1" applyFill="1" applyBorder="1" applyAlignment="1">
      <alignment horizontal="center" wrapText="1"/>
    </xf>
    <xf numFmtId="0" fontId="2" fillId="2" borderId="4" xfId="0" applyFont="1" applyFill="1" applyBorder="1" applyAlignment="1">
      <alignment horizontal="center" wrapText="1"/>
    </xf>
    <xf numFmtId="0" fontId="1" fillId="3" borderId="2" xfId="0" applyFont="1" applyFill="1" applyBorder="1" applyAlignment="1">
      <alignment horizontal="left" wrapText="1"/>
    </xf>
    <xf numFmtId="0" fontId="1" fillId="3" borderId="4" xfId="0" applyFont="1" applyFill="1" applyBorder="1" applyAlignment="1">
      <alignment horizontal="left" wrapText="1"/>
    </xf>
    <xf numFmtId="0" fontId="12" fillId="3" borderId="2" xfId="0" applyFont="1" applyFill="1" applyBorder="1" applyAlignment="1">
      <alignment horizontal="left"/>
    </xf>
    <xf numFmtId="0" fontId="12" fillId="3" borderId="4" xfId="0" applyFont="1" applyFill="1" applyBorder="1" applyAlignment="1">
      <alignment horizontal="left"/>
    </xf>
    <xf numFmtId="0" fontId="1" fillId="4" borderId="2" xfId="0" applyFont="1" applyFill="1" applyBorder="1" applyAlignment="1">
      <alignment horizontal="left" wrapText="1"/>
    </xf>
    <xf numFmtId="0" fontId="1" fillId="4" borderId="3" xfId="0" applyFont="1" applyFill="1" applyBorder="1" applyAlignment="1">
      <alignment horizontal="left" wrapText="1"/>
    </xf>
    <xf numFmtId="0" fontId="1" fillId="4" borderId="2" xfId="0" applyFont="1" applyFill="1" applyBorder="1" applyAlignment="1">
      <alignment horizontal="left" vertical="center" wrapText="1"/>
    </xf>
    <xf numFmtId="0" fontId="1" fillId="4" borderId="3" xfId="0" applyFont="1" applyFill="1" applyBorder="1" applyAlignment="1">
      <alignment horizontal="left" vertical="center" wrapText="1"/>
    </xf>
    <xf numFmtId="0" fontId="1" fillId="3" borderId="40" xfId="0" applyFont="1" applyFill="1" applyBorder="1" applyAlignment="1">
      <alignment horizontal="left" wrapText="1"/>
    </xf>
    <xf numFmtId="0" fontId="1" fillId="3" borderId="42" xfId="0" applyFont="1" applyFill="1" applyBorder="1" applyAlignment="1">
      <alignment horizontal="left" wrapText="1"/>
    </xf>
    <xf numFmtId="0" fontId="2" fillId="2" borderId="1" xfId="0" applyFont="1" applyFill="1" applyBorder="1" applyAlignment="1">
      <alignment horizontal="center" vertical="center"/>
    </xf>
    <xf numFmtId="0" fontId="2" fillId="2" borderId="7" xfId="0" applyFont="1" applyFill="1" applyBorder="1" applyAlignment="1">
      <alignment horizontal="center" vertical="center"/>
    </xf>
  </cellXfs>
  <cellStyles count="6">
    <cellStyle name="Hyperlink" xfId="2" builtinId="8"/>
    <cellStyle name="Normal" xfId="0" builtinId="0"/>
    <cellStyle name="Normal 2" xfId="4" xr:uid="{00000000-0005-0000-0000-000033000000}"/>
    <cellStyle name="Normal_2009 RN NEPIS FINAL2" xfId="1" xr:uid="{00000000-0005-0000-0000-000002000000}"/>
    <cellStyle name="Normal_2016" xfId="3" xr:uid="{00000000-0005-0000-0000-000003000000}"/>
    <cellStyle name="Percent" xfId="5" builtinId="5"/>
  </cellStyles>
  <dxfs count="0"/>
  <tableStyles count="0" defaultTableStyle="TableStyleMedium2" defaultPivotStyle="PivotStyleLight16"/>
  <colors>
    <mruColors>
      <color rgb="FFEAEAE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164"/>
  <sheetViews>
    <sheetView tabSelected="1" zoomScale="89" zoomScaleNormal="89" zoomScaleSheetLayoutView="100" workbookViewId="0">
      <pane ySplit="3" topLeftCell="A4" activePane="bottomLeft" state="frozen"/>
      <selection pane="bottomLeft"/>
    </sheetView>
  </sheetViews>
  <sheetFormatPr defaultRowHeight="21" x14ac:dyDescent="0.4"/>
  <cols>
    <col min="1" max="1" width="25" customWidth="1"/>
    <col min="2" max="2" width="9.5546875" customWidth="1"/>
    <col min="3" max="3" width="6.44140625" customWidth="1"/>
    <col min="4" max="4" width="5.109375" customWidth="1"/>
    <col min="5" max="8" width="5.44140625" customWidth="1"/>
    <col min="9" max="9" width="7.33203125" customWidth="1"/>
    <col min="10" max="10" width="8" customWidth="1"/>
    <col min="11" max="11" width="8.33203125" customWidth="1"/>
    <col min="12" max="12" width="6.5546875" customWidth="1"/>
    <col min="13" max="17" width="5.44140625" customWidth="1"/>
    <col min="18" max="18" width="8" customWidth="1"/>
    <col min="19" max="19" width="8.33203125" customWidth="1"/>
    <col min="20" max="20" width="6.6640625" customWidth="1"/>
    <col min="21" max="21" width="7.5546875" customWidth="1"/>
    <col min="22" max="22" width="7.33203125" customWidth="1"/>
    <col min="23" max="23" width="7" customWidth="1"/>
    <col min="24" max="24" width="8.109375" customWidth="1"/>
    <col min="25" max="25" width="7.6640625" style="155" customWidth="1"/>
  </cols>
  <sheetData>
    <row r="1" spans="1:25" ht="21.6" thickBot="1" x14ac:dyDescent="0.45">
      <c r="A1" s="145"/>
      <c r="B1" s="144"/>
      <c r="C1" s="144"/>
      <c r="D1" s="144"/>
      <c r="E1" s="144"/>
      <c r="F1" s="144"/>
      <c r="G1" s="144"/>
    </row>
    <row r="2" spans="1:25" ht="44.25" customHeight="1" thickBot="1" x14ac:dyDescent="0.45">
      <c r="A2" s="189" t="s">
        <v>0</v>
      </c>
      <c r="B2" s="189" t="s">
        <v>138</v>
      </c>
      <c r="C2" s="173" t="s">
        <v>221</v>
      </c>
      <c r="D2" s="174"/>
      <c r="E2" s="174"/>
      <c r="F2" s="174"/>
      <c r="G2" s="174"/>
      <c r="H2" s="174"/>
      <c r="I2" s="174"/>
      <c r="J2" s="174"/>
      <c r="K2" s="175"/>
      <c r="L2" s="173" t="s">
        <v>224</v>
      </c>
      <c r="M2" s="174"/>
      <c r="N2" s="174"/>
      <c r="O2" s="174"/>
      <c r="P2" s="174"/>
      <c r="Q2" s="174"/>
      <c r="R2" s="174"/>
      <c r="S2" s="174"/>
      <c r="T2" s="175"/>
      <c r="U2" s="176" t="s">
        <v>225</v>
      </c>
      <c r="V2" s="177"/>
      <c r="W2" s="177"/>
      <c r="X2" s="178"/>
    </row>
    <row r="3" spans="1:25" ht="64.5" customHeight="1" thickBot="1" x14ac:dyDescent="0.45">
      <c r="A3" s="190"/>
      <c r="B3" s="190"/>
      <c r="C3" s="1" t="s">
        <v>1</v>
      </c>
      <c r="D3" s="2" t="s">
        <v>203</v>
      </c>
      <c r="E3" s="2" t="s">
        <v>2</v>
      </c>
      <c r="F3" s="2" t="s">
        <v>209</v>
      </c>
      <c r="G3" s="2" t="s">
        <v>3</v>
      </c>
      <c r="H3" s="2" t="s">
        <v>4</v>
      </c>
      <c r="I3" s="80" t="s">
        <v>155</v>
      </c>
      <c r="J3" s="80" t="s">
        <v>154</v>
      </c>
      <c r="K3" s="80" t="s">
        <v>141</v>
      </c>
      <c r="L3" s="1" t="s">
        <v>1</v>
      </c>
      <c r="M3" s="2" t="s">
        <v>203</v>
      </c>
      <c r="N3" s="2" t="s">
        <v>2</v>
      </c>
      <c r="O3" s="2" t="s">
        <v>209</v>
      </c>
      <c r="P3" s="2" t="s">
        <v>3</v>
      </c>
      <c r="Q3" s="2" t="s">
        <v>4</v>
      </c>
      <c r="R3" s="80" t="s">
        <v>155</v>
      </c>
      <c r="S3" s="1" t="s">
        <v>156</v>
      </c>
      <c r="T3" s="80" t="s">
        <v>142</v>
      </c>
      <c r="U3" s="104" t="s">
        <v>202</v>
      </c>
      <c r="V3" s="105" t="s">
        <v>5</v>
      </c>
      <c r="W3" s="106" t="s">
        <v>6</v>
      </c>
      <c r="X3" s="106" t="s">
        <v>180</v>
      </c>
    </row>
    <row r="4" spans="1:25" s="97" customFormat="1" ht="4.5" customHeight="1" thickBot="1" x14ac:dyDescent="0.45">
      <c r="A4" s="95"/>
      <c r="B4" s="96"/>
      <c r="C4" s="93"/>
      <c r="D4" s="93"/>
      <c r="E4" s="93"/>
      <c r="F4" s="93"/>
      <c r="G4" s="93"/>
      <c r="H4" s="93"/>
      <c r="I4" s="93"/>
      <c r="J4" s="93"/>
      <c r="K4" s="93"/>
      <c r="L4" s="93"/>
      <c r="M4" s="93"/>
      <c r="N4" s="93"/>
      <c r="O4" s="93"/>
      <c r="P4" s="93"/>
      <c r="Q4" s="93"/>
      <c r="R4" s="93"/>
      <c r="S4" s="93"/>
      <c r="T4" s="93"/>
      <c r="U4" s="94"/>
      <c r="V4" s="94"/>
      <c r="W4" s="94"/>
      <c r="X4" s="94"/>
      <c r="Y4" s="156"/>
    </row>
    <row r="5" spans="1:25" ht="21.6" thickBot="1" x14ac:dyDescent="0.45">
      <c r="A5" s="101" t="s">
        <v>140</v>
      </c>
      <c r="B5" s="102"/>
      <c r="C5" s="65"/>
      <c r="D5" s="66"/>
      <c r="E5" s="66"/>
      <c r="F5" s="66"/>
      <c r="G5" s="66"/>
      <c r="H5" s="66"/>
      <c r="I5" s="67"/>
      <c r="J5" s="66"/>
      <c r="K5" s="67"/>
      <c r="L5" s="66"/>
      <c r="M5" s="66"/>
      <c r="N5" s="66"/>
      <c r="O5" s="66"/>
      <c r="P5" s="66"/>
      <c r="Q5" s="66"/>
      <c r="R5" s="67"/>
      <c r="S5" s="66"/>
      <c r="T5" s="67"/>
      <c r="U5" s="98"/>
      <c r="V5" s="99"/>
      <c r="W5" s="99"/>
      <c r="X5" s="100"/>
    </row>
    <row r="6" spans="1:25" ht="23.25" customHeight="1" thickBot="1" x14ac:dyDescent="0.45">
      <c r="A6" s="130" t="s">
        <v>7</v>
      </c>
      <c r="B6" s="4" t="s">
        <v>8</v>
      </c>
      <c r="C6" s="5">
        <v>184</v>
      </c>
      <c r="D6" s="6">
        <v>4</v>
      </c>
      <c r="E6" s="6">
        <v>60</v>
      </c>
      <c r="F6" s="6">
        <v>0</v>
      </c>
      <c r="G6" s="6">
        <v>48</v>
      </c>
      <c r="H6" s="7">
        <v>0</v>
      </c>
      <c r="I6" s="8">
        <f>SUM(C6:H6)</f>
        <v>296</v>
      </c>
      <c r="J6" s="9">
        <v>0</v>
      </c>
      <c r="K6" s="8">
        <f>SUM(I6:J6)</f>
        <v>296</v>
      </c>
      <c r="L6" s="10">
        <v>85</v>
      </c>
      <c r="M6" s="6">
        <v>3</v>
      </c>
      <c r="N6" s="6">
        <v>27</v>
      </c>
      <c r="O6" s="6">
        <v>0</v>
      </c>
      <c r="P6" s="6">
        <v>38</v>
      </c>
      <c r="Q6" s="7">
        <v>0</v>
      </c>
      <c r="R6" s="8">
        <f>SUM(L6:Q6)</f>
        <v>153</v>
      </c>
      <c r="S6" s="9">
        <v>0</v>
      </c>
      <c r="T6" s="8">
        <f>SUM(R6:S6)</f>
        <v>153</v>
      </c>
      <c r="U6" s="10">
        <v>208</v>
      </c>
      <c r="V6" s="6">
        <v>392</v>
      </c>
      <c r="W6" s="6">
        <v>209</v>
      </c>
      <c r="X6" s="8">
        <v>196</v>
      </c>
      <c r="Y6" s="157"/>
    </row>
    <row r="7" spans="1:25" s="19" customFormat="1" ht="22.2" customHeight="1" thickBot="1" x14ac:dyDescent="0.45">
      <c r="A7" s="179" t="s">
        <v>145</v>
      </c>
      <c r="B7" s="180"/>
      <c r="C7" s="12">
        <f>SUM(C6)</f>
        <v>184</v>
      </c>
      <c r="D7" s="13">
        <f t="shared" ref="D7:X7" si="0">SUM(D6)</f>
        <v>4</v>
      </c>
      <c r="E7" s="13">
        <f t="shared" si="0"/>
        <v>60</v>
      </c>
      <c r="F7" s="13">
        <f t="shared" si="0"/>
        <v>0</v>
      </c>
      <c r="G7" s="13">
        <f t="shared" si="0"/>
        <v>48</v>
      </c>
      <c r="H7" s="14">
        <f t="shared" si="0"/>
        <v>0</v>
      </c>
      <c r="I7" s="15">
        <f t="shared" si="0"/>
        <v>296</v>
      </c>
      <c r="J7" s="16">
        <f t="shared" si="0"/>
        <v>0</v>
      </c>
      <c r="K7" s="15">
        <f t="shared" si="0"/>
        <v>296</v>
      </c>
      <c r="L7" s="12">
        <f t="shared" si="0"/>
        <v>85</v>
      </c>
      <c r="M7" s="13">
        <f t="shared" si="0"/>
        <v>3</v>
      </c>
      <c r="N7" s="13">
        <f t="shared" si="0"/>
        <v>27</v>
      </c>
      <c r="O7" s="13">
        <f t="shared" si="0"/>
        <v>0</v>
      </c>
      <c r="P7" s="13">
        <f t="shared" si="0"/>
        <v>38</v>
      </c>
      <c r="Q7" s="14">
        <f t="shared" si="0"/>
        <v>0</v>
      </c>
      <c r="R7" s="15">
        <f t="shared" si="0"/>
        <v>153</v>
      </c>
      <c r="S7" s="16">
        <f t="shared" si="0"/>
        <v>0</v>
      </c>
      <c r="T7" s="15">
        <f t="shared" si="0"/>
        <v>153</v>
      </c>
      <c r="U7" s="16">
        <f t="shared" si="0"/>
        <v>208</v>
      </c>
      <c r="V7" s="14">
        <f t="shared" si="0"/>
        <v>392</v>
      </c>
      <c r="W7" s="121">
        <f t="shared" si="0"/>
        <v>209</v>
      </c>
      <c r="X7" s="15">
        <f t="shared" si="0"/>
        <v>196</v>
      </c>
      <c r="Y7" s="158"/>
    </row>
    <row r="8" spans="1:25" s="19" customFormat="1" ht="6" customHeight="1" thickBot="1" x14ac:dyDescent="0.45">
      <c r="A8" s="74"/>
      <c r="B8" s="68"/>
      <c r="C8" s="69"/>
      <c r="D8" s="69"/>
      <c r="E8" s="69"/>
      <c r="F8" s="69"/>
      <c r="G8" s="69"/>
      <c r="H8" s="69"/>
      <c r="I8" s="69"/>
      <c r="J8" s="69"/>
      <c r="K8" s="69"/>
      <c r="L8" s="69"/>
      <c r="M8" s="69"/>
      <c r="N8" s="69"/>
      <c r="O8" s="69"/>
      <c r="P8" s="69"/>
      <c r="Q8" s="69"/>
      <c r="R8" s="69"/>
      <c r="S8" s="69"/>
      <c r="T8" s="69"/>
      <c r="U8" s="69"/>
      <c r="V8" s="69"/>
      <c r="W8" s="69"/>
      <c r="X8" s="69"/>
      <c r="Y8" s="158"/>
    </row>
    <row r="9" spans="1:25" s="71" customFormat="1" ht="27" customHeight="1" thickBot="1" x14ac:dyDescent="0.45">
      <c r="A9" s="91" t="s">
        <v>139</v>
      </c>
      <c r="B9" s="92"/>
      <c r="C9" s="70"/>
      <c r="D9" s="70"/>
      <c r="E9" s="70"/>
      <c r="F9" s="70"/>
      <c r="G9" s="70"/>
      <c r="H9" s="70"/>
      <c r="I9" s="70"/>
      <c r="J9" s="70"/>
      <c r="K9" s="70"/>
      <c r="L9" s="70"/>
      <c r="M9" s="70"/>
      <c r="N9" s="70"/>
      <c r="O9" s="70"/>
      <c r="P9" s="70"/>
      <c r="Q9" s="70"/>
      <c r="R9" s="70"/>
      <c r="S9" s="70"/>
      <c r="T9" s="70"/>
      <c r="U9" s="70"/>
      <c r="V9" s="70"/>
      <c r="W9" s="70"/>
      <c r="X9" s="100"/>
      <c r="Y9" s="159"/>
    </row>
    <row r="10" spans="1:25" ht="23.25" customHeight="1" x14ac:dyDescent="0.4">
      <c r="A10" s="122" t="s">
        <v>9</v>
      </c>
      <c r="B10" s="20" t="s">
        <v>10</v>
      </c>
      <c r="C10" s="5">
        <v>137</v>
      </c>
      <c r="D10" s="21">
        <v>0</v>
      </c>
      <c r="E10" s="21">
        <v>0</v>
      </c>
      <c r="F10" s="21">
        <v>0</v>
      </c>
      <c r="G10" s="21">
        <v>15</v>
      </c>
      <c r="H10" s="22">
        <v>0</v>
      </c>
      <c r="I10" s="23">
        <f>SUM(C10:H10)</f>
        <v>152</v>
      </c>
      <c r="J10" s="142">
        <v>0</v>
      </c>
      <c r="K10" s="23">
        <f>SUM(I10:J10)</f>
        <v>152</v>
      </c>
      <c r="L10" s="24">
        <v>50</v>
      </c>
      <c r="M10" s="21">
        <v>0</v>
      </c>
      <c r="N10" s="21">
        <v>0</v>
      </c>
      <c r="O10" s="21">
        <v>0</v>
      </c>
      <c r="P10" s="21">
        <v>11</v>
      </c>
      <c r="Q10" s="22">
        <v>0</v>
      </c>
      <c r="R10" s="23">
        <f>SUM(L10:Q10)</f>
        <v>61</v>
      </c>
      <c r="S10" s="142">
        <v>0</v>
      </c>
      <c r="T10" s="23">
        <f>SUM(R10:S10)</f>
        <v>61</v>
      </c>
      <c r="U10" s="113">
        <v>95</v>
      </c>
      <c r="V10" s="111">
        <v>328</v>
      </c>
      <c r="W10" s="111">
        <v>133</v>
      </c>
      <c r="X10" s="112">
        <v>95</v>
      </c>
    </row>
    <row r="11" spans="1:25" ht="23.25" customHeight="1" x14ac:dyDescent="0.4">
      <c r="A11" s="128" t="s">
        <v>11</v>
      </c>
      <c r="B11" s="25" t="s">
        <v>12</v>
      </c>
      <c r="C11" s="26">
        <v>254</v>
      </c>
      <c r="D11" s="111">
        <v>0</v>
      </c>
      <c r="E11" s="111">
        <v>0</v>
      </c>
      <c r="F11" s="111">
        <v>0</v>
      </c>
      <c r="G11" s="111">
        <v>108</v>
      </c>
      <c r="H11" s="27">
        <v>0</v>
      </c>
      <c r="I11" s="134">
        <f t="shared" ref="I11:I65" si="1">SUM(C11:H11)</f>
        <v>362</v>
      </c>
      <c r="J11" s="142">
        <v>0</v>
      </c>
      <c r="K11" s="134">
        <f t="shared" ref="K11:K65" si="2">SUM(I11:J11)</f>
        <v>362</v>
      </c>
      <c r="L11" s="113">
        <v>87</v>
      </c>
      <c r="M11" s="111">
        <v>0</v>
      </c>
      <c r="N11" s="111">
        <v>0</v>
      </c>
      <c r="O11" s="111">
        <v>0</v>
      </c>
      <c r="P11" s="111">
        <v>65</v>
      </c>
      <c r="Q11" s="27">
        <v>0</v>
      </c>
      <c r="R11" s="134">
        <f t="shared" ref="R11:R65" si="3">SUM(L11:Q11)</f>
        <v>152</v>
      </c>
      <c r="S11" s="142">
        <v>0</v>
      </c>
      <c r="T11" s="134">
        <f t="shared" ref="T11:T65" si="4">SUM(R11:S11)</f>
        <v>152</v>
      </c>
      <c r="U11" s="113">
        <v>110</v>
      </c>
      <c r="V11" s="111">
        <v>176</v>
      </c>
      <c r="W11" s="111">
        <v>90</v>
      </c>
      <c r="X11" s="112">
        <v>87</v>
      </c>
    </row>
    <row r="12" spans="1:25" ht="23.25" customHeight="1" x14ac:dyDescent="0.4">
      <c r="A12" s="128" t="s">
        <v>13</v>
      </c>
      <c r="B12" s="25" t="s">
        <v>14</v>
      </c>
      <c r="C12" s="26">
        <v>101</v>
      </c>
      <c r="D12" s="111">
        <v>0</v>
      </c>
      <c r="E12" s="111">
        <v>0</v>
      </c>
      <c r="F12" s="111">
        <v>0</v>
      </c>
      <c r="G12" s="111">
        <v>30</v>
      </c>
      <c r="H12" s="27">
        <v>0</v>
      </c>
      <c r="I12" s="134">
        <f t="shared" si="1"/>
        <v>131</v>
      </c>
      <c r="J12" s="142">
        <v>0</v>
      </c>
      <c r="K12" s="134">
        <f t="shared" si="2"/>
        <v>131</v>
      </c>
      <c r="L12" s="113">
        <v>42</v>
      </c>
      <c r="M12" s="111">
        <v>0</v>
      </c>
      <c r="N12" s="111">
        <v>0</v>
      </c>
      <c r="O12" s="111">
        <v>0</v>
      </c>
      <c r="P12" s="111">
        <v>28</v>
      </c>
      <c r="Q12" s="27">
        <v>0</v>
      </c>
      <c r="R12" s="134">
        <f t="shared" si="3"/>
        <v>70</v>
      </c>
      <c r="S12" s="142">
        <v>0</v>
      </c>
      <c r="T12" s="134">
        <f t="shared" si="4"/>
        <v>70</v>
      </c>
      <c r="U12" s="113">
        <v>96</v>
      </c>
      <c r="V12" s="111">
        <v>131</v>
      </c>
      <c r="W12" s="111">
        <v>98</v>
      </c>
      <c r="X12" s="112">
        <v>96</v>
      </c>
    </row>
    <row r="13" spans="1:25" ht="23.25" customHeight="1" x14ac:dyDescent="0.4">
      <c r="A13" s="128" t="s">
        <v>16</v>
      </c>
      <c r="B13" s="25" t="s">
        <v>17</v>
      </c>
      <c r="C13" s="26">
        <v>594</v>
      </c>
      <c r="D13" s="111">
        <v>8</v>
      </c>
      <c r="E13" s="111">
        <v>6</v>
      </c>
      <c r="F13" s="111">
        <v>0</v>
      </c>
      <c r="G13" s="111">
        <v>33</v>
      </c>
      <c r="H13" s="27">
        <v>0</v>
      </c>
      <c r="I13" s="134">
        <f t="shared" si="1"/>
        <v>641</v>
      </c>
      <c r="J13" s="142">
        <v>87</v>
      </c>
      <c r="K13" s="134">
        <f t="shared" si="2"/>
        <v>728</v>
      </c>
      <c r="L13" s="113">
        <v>269</v>
      </c>
      <c r="M13" s="111">
        <v>4</v>
      </c>
      <c r="N13" s="111">
        <v>4</v>
      </c>
      <c r="O13" s="111">
        <v>0</v>
      </c>
      <c r="P13" s="111">
        <v>33</v>
      </c>
      <c r="Q13" s="27">
        <v>0</v>
      </c>
      <c r="R13" s="134">
        <f t="shared" si="3"/>
        <v>310</v>
      </c>
      <c r="S13" s="142">
        <v>45</v>
      </c>
      <c r="T13" s="134">
        <f t="shared" si="4"/>
        <v>355</v>
      </c>
      <c r="U13" s="113">
        <v>368</v>
      </c>
      <c r="V13" s="111">
        <v>680</v>
      </c>
      <c r="W13" s="111">
        <v>412</v>
      </c>
      <c r="X13" s="112">
        <v>363</v>
      </c>
    </row>
    <row r="14" spans="1:25" ht="23.25" customHeight="1" x14ac:dyDescent="0.4">
      <c r="A14" s="128" t="s">
        <v>165</v>
      </c>
      <c r="B14" s="25" t="s">
        <v>18</v>
      </c>
      <c r="C14" s="139">
        <v>269</v>
      </c>
      <c r="D14" s="140">
        <v>0</v>
      </c>
      <c r="E14" s="140">
        <v>0</v>
      </c>
      <c r="F14" s="140">
        <v>0</v>
      </c>
      <c r="G14" s="140">
        <v>47</v>
      </c>
      <c r="H14" s="141">
        <v>0</v>
      </c>
      <c r="I14" s="134">
        <f t="shared" si="1"/>
        <v>316</v>
      </c>
      <c r="J14" s="142">
        <v>9</v>
      </c>
      <c r="K14" s="134">
        <f t="shared" si="2"/>
        <v>325</v>
      </c>
      <c r="L14" s="113">
        <v>184</v>
      </c>
      <c r="M14" s="111">
        <v>0</v>
      </c>
      <c r="N14" s="111">
        <v>0</v>
      </c>
      <c r="O14" s="111">
        <v>0</v>
      </c>
      <c r="P14" s="111">
        <v>32</v>
      </c>
      <c r="Q14" s="27">
        <v>0</v>
      </c>
      <c r="R14" s="134">
        <f t="shared" si="3"/>
        <v>216</v>
      </c>
      <c r="S14" s="142">
        <v>13</v>
      </c>
      <c r="T14" s="134">
        <f t="shared" si="4"/>
        <v>229</v>
      </c>
      <c r="U14" s="113">
        <v>290</v>
      </c>
      <c r="V14" s="111">
        <v>367</v>
      </c>
      <c r="W14" s="111">
        <v>325</v>
      </c>
      <c r="X14" s="112">
        <v>254</v>
      </c>
    </row>
    <row r="15" spans="1:25" ht="23.25" customHeight="1" x14ac:dyDescent="0.4">
      <c r="A15" s="128" t="s">
        <v>19</v>
      </c>
      <c r="B15" s="25" t="s">
        <v>20</v>
      </c>
      <c r="C15" s="26">
        <v>173</v>
      </c>
      <c r="D15" s="111">
        <v>0</v>
      </c>
      <c r="E15" s="111">
        <v>0</v>
      </c>
      <c r="F15" s="111">
        <v>0</v>
      </c>
      <c r="G15" s="111">
        <v>36</v>
      </c>
      <c r="H15" s="27">
        <v>0</v>
      </c>
      <c r="I15" s="134">
        <f t="shared" si="1"/>
        <v>209</v>
      </c>
      <c r="J15" s="142">
        <v>0</v>
      </c>
      <c r="K15" s="134">
        <f t="shared" si="2"/>
        <v>209</v>
      </c>
      <c r="L15" s="113">
        <v>80</v>
      </c>
      <c r="M15" s="111">
        <v>0</v>
      </c>
      <c r="N15" s="111">
        <v>0</v>
      </c>
      <c r="O15" s="111">
        <v>0</v>
      </c>
      <c r="P15" s="111">
        <v>15</v>
      </c>
      <c r="Q15" s="27">
        <v>0</v>
      </c>
      <c r="R15" s="134">
        <f t="shared" si="3"/>
        <v>95</v>
      </c>
      <c r="S15" s="142">
        <v>0</v>
      </c>
      <c r="T15" s="134">
        <f t="shared" si="4"/>
        <v>95</v>
      </c>
      <c r="U15" s="113">
        <v>136</v>
      </c>
      <c r="V15" s="111">
        <v>331</v>
      </c>
      <c r="W15" s="111">
        <v>151</v>
      </c>
      <c r="X15" s="112">
        <v>130</v>
      </c>
    </row>
    <row r="16" spans="1:25" ht="23.25" customHeight="1" x14ac:dyDescent="0.4">
      <c r="A16" s="128" t="s">
        <v>21</v>
      </c>
      <c r="B16" s="25" t="s">
        <v>10</v>
      </c>
      <c r="C16" s="26">
        <v>18</v>
      </c>
      <c r="D16" s="111">
        <v>0</v>
      </c>
      <c r="E16" s="111">
        <v>0</v>
      </c>
      <c r="F16" s="111">
        <v>0</v>
      </c>
      <c r="G16" s="111">
        <v>14</v>
      </c>
      <c r="H16" s="27">
        <v>0</v>
      </c>
      <c r="I16" s="134">
        <f t="shared" si="1"/>
        <v>32</v>
      </c>
      <c r="J16" s="142">
        <v>0</v>
      </c>
      <c r="K16" s="134">
        <f t="shared" si="2"/>
        <v>32</v>
      </c>
      <c r="L16" s="113">
        <v>14</v>
      </c>
      <c r="M16" s="111">
        <v>0</v>
      </c>
      <c r="N16" s="111">
        <v>0</v>
      </c>
      <c r="O16" s="111">
        <v>0</v>
      </c>
      <c r="P16" s="111">
        <v>11</v>
      </c>
      <c r="Q16" s="27">
        <v>0</v>
      </c>
      <c r="R16" s="134">
        <f t="shared" si="3"/>
        <v>25</v>
      </c>
      <c r="S16" s="142">
        <v>0</v>
      </c>
      <c r="T16" s="134">
        <f t="shared" si="4"/>
        <v>25</v>
      </c>
      <c r="U16" s="113">
        <v>50</v>
      </c>
      <c r="V16" s="111">
        <v>73</v>
      </c>
      <c r="W16" s="111">
        <v>36</v>
      </c>
      <c r="X16" s="112">
        <v>32</v>
      </c>
    </row>
    <row r="17" spans="1:25" ht="23.25" customHeight="1" x14ac:dyDescent="0.4">
      <c r="A17" s="128" t="s">
        <v>23</v>
      </c>
      <c r="B17" s="25" t="s">
        <v>22</v>
      </c>
      <c r="C17" s="139">
        <v>147</v>
      </c>
      <c r="D17" s="111">
        <v>0</v>
      </c>
      <c r="E17" s="111">
        <v>0</v>
      </c>
      <c r="F17" s="111">
        <v>0</v>
      </c>
      <c r="G17" s="111">
        <v>0</v>
      </c>
      <c r="H17" s="27">
        <v>0</v>
      </c>
      <c r="I17" s="134">
        <f t="shared" si="1"/>
        <v>147</v>
      </c>
      <c r="J17" s="142">
        <v>0</v>
      </c>
      <c r="K17" s="134">
        <f t="shared" si="2"/>
        <v>147</v>
      </c>
      <c r="L17" s="113">
        <v>62</v>
      </c>
      <c r="M17" s="111">
        <v>0</v>
      </c>
      <c r="N17" s="111">
        <v>0</v>
      </c>
      <c r="O17" s="111">
        <v>0</v>
      </c>
      <c r="P17" s="111">
        <v>0</v>
      </c>
      <c r="Q17" s="27">
        <v>0</v>
      </c>
      <c r="R17" s="134">
        <f t="shared" si="3"/>
        <v>62</v>
      </c>
      <c r="S17" s="142">
        <v>0</v>
      </c>
      <c r="T17" s="134">
        <f t="shared" si="4"/>
        <v>62</v>
      </c>
      <c r="U17" s="113">
        <v>100</v>
      </c>
      <c r="V17" s="111">
        <v>153</v>
      </c>
      <c r="W17" s="111">
        <v>100</v>
      </c>
      <c r="X17" s="112">
        <v>96</v>
      </c>
    </row>
    <row r="18" spans="1:25" ht="23.25" customHeight="1" x14ac:dyDescent="0.4">
      <c r="A18" s="128" t="s">
        <v>24</v>
      </c>
      <c r="B18" s="25" t="s">
        <v>25</v>
      </c>
      <c r="C18" s="139">
        <v>148</v>
      </c>
      <c r="D18" s="111">
        <v>2</v>
      </c>
      <c r="E18" s="111">
        <v>0</v>
      </c>
      <c r="F18" s="111">
        <v>0</v>
      </c>
      <c r="G18" s="111">
        <v>10</v>
      </c>
      <c r="H18" s="27">
        <v>0</v>
      </c>
      <c r="I18" s="134">
        <f t="shared" si="1"/>
        <v>160</v>
      </c>
      <c r="J18" s="142">
        <v>0</v>
      </c>
      <c r="K18" s="134">
        <f t="shared" si="2"/>
        <v>160</v>
      </c>
      <c r="L18" s="113">
        <v>61</v>
      </c>
      <c r="M18" s="111">
        <v>0</v>
      </c>
      <c r="N18" s="111">
        <v>0</v>
      </c>
      <c r="O18" s="111">
        <v>7</v>
      </c>
      <c r="P18" s="111">
        <v>0</v>
      </c>
      <c r="Q18" s="27">
        <v>0</v>
      </c>
      <c r="R18" s="134">
        <f t="shared" si="3"/>
        <v>68</v>
      </c>
      <c r="S18" s="142">
        <v>0</v>
      </c>
      <c r="T18" s="134">
        <f t="shared" si="4"/>
        <v>68</v>
      </c>
      <c r="U18" s="113">
        <v>83</v>
      </c>
      <c r="V18" s="111">
        <v>95</v>
      </c>
      <c r="W18" s="111">
        <v>83</v>
      </c>
      <c r="X18" s="112">
        <v>83</v>
      </c>
    </row>
    <row r="19" spans="1:25" ht="23.25" customHeight="1" x14ac:dyDescent="0.4">
      <c r="A19" s="128" t="s">
        <v>182</v>
      </c>
      <c r="B19" s="25" t="s">
        <v>179</v>
      </c>
      <c r="C19" s="26">
        <v>0</v>
      </c>
      <c r="D19" s="111">
        <v>0</v>
      </c>
      <c r="E19" s="111">
        <v>0</v>
      </c>
      <c r="F19" s="111">
        <v>0</v>
      </c>
      <c r="G19" s="111">
        <v>46</v>
      </c>
      <c r="H19" s="27">
        <v>0</v>
      </c>
      <c r="I19" s="134">
        <f t="shared" si="1"/>
        <v>46</v>
      </c>
      <c r="J19" s="142">
        <v>0</v>
      </c>
      <c r="K19" s="134">
        <f t="shared" si="2"/>
        <v>46</v>
      </c>
      <c r="L19" s="113">
        <v>0</v>
      </c>
      <c r="M19" s="111">
        <v>0</v>
      </c>
      <c r="N19" s="111">
        <v>0</v>
      </c>
      <c r="O19" s="111">
        <v>0</v>
      </c>
      <c r="P19" s="111">
        <v>36</v>
      </c>
      <c r="Q19" s="27">
        <v>0</v>
      </c>
      <c r="R19" s="134">
        <f t="shared" si="3"/>
        <v>36</v>
      </c>
      <c r="S19" s="142">
        <v>0</v>
      </c>
      <c r="T19" s="134">
        <f t="shared" si="4"/>
        <v>36</v>
      </c>
      <c r="U19" s="113">
        <v>50</v>
      </c>
      <c r="V19" s="111">
        <v>53</v>
      </c>
      <c r="W19" s="111">
        <v>53</v>
      </c>
      <c r="X19" s="112">
        <v>48</v>
      </c>
    </row>
    <row r="20" spans="1:25" ht="23.25" customHeight="1" x14ac:dyDescent="0.4">
      <c r="A20" s="128" t="s">
        <v>28</v>
      </c>
      <c r="B20" s="25" t="s">
        <v>29</v>
      </c>
      <c r="C20" s="26">
        <v>53</v>
      </c>
      <c r="D20" s="111">
        <v>0</v>
      </c>
      <c r="E20" s="111">
        <v>0</v>
      </c>
      <c r="F20" s="111">
        <v>0</v>
      </c>
      <c r="G20" s="111">
        <v>51</v>
      </c>
      <c r="H20" s="27">
        <v>0</v>
      </c>
      <c r="I20" s="134">
        <f t="shared" si="1"/>
        <v>104</v>
      </c>
      <c r="J20" s="142">
        <v>0</v>
      </c>
      <c r="K20" s="134">
        <f t="shared" si="2"/>
        <v>104</v>
      </c>
      <c r="L20" s="113">
        <v>13</v>
      </c>
      <c r="M20" s="111">
        <v>0</v>
      </c>
      <c r="N20" s="111">
        <v>0</v>
      </c>
      <c r="O20" s="111">
        <v>0</v>
      </c>
      <c r="P20" s="111">
        <v>55</v>
      </c>
      <c r="Q20" s="27">
        <v>0</v>
      </c>
      <c r="R20" s="134">
        <f t="shared" si="3"/>
        <v>68</v>
      </c>
      <c r="S20" s="142">
        <v>0</v>
      </c>
      <c r="T20" s="134">
        <f t="shared" si="4"/>
        <v>68</v>
      </c>
      <c r="U20" s="113">
        <v>110</v>
      </c>
      <c r="V20" s="111">
        <v>240</v>
      </c>
      <c r="W20" s="111">
        <v>106</v>
      </c>
      <c r="X20" s="112">
        <v>101</v>
      </c>
    </row>
    <row r="21" spans="1:25" ht="23.25" customHeight="1" x14ac:dyDescent="0.4">
      <c r="A21" s="166" t="s">
        <v>214</v>
      </c>
      <c r="B21" s="25" t="s">
        <v>22</v>
      </c>
      <c r="C21" s="26">
        <v>17</v>
      </c>
      <c r="D21" s="111">
        <v>0</v>
      </c>
      <c r="E21" s="111">
        <v>0</v>
      </c>
      <c r="F21" s="111">
        <v>0</v>
      </c>
      <c r="G21" s="111">
        <v>17</v>
      </c>
      <c r="H21" s="27">
        <v>0</v>
      </c>
      <c r="I21" s="134">
        <f>SUM(C21:H21)</f>
        <v>34</v>
      </c>
      <c r="J21" s="142">
        <v>0</v>
      </c>
      <c r="K21" s="134">
        <f>SUM(I21:J21)</f>
        <v>34</v>
      </c>
      <c r="L21" s="113">
        <v>0</v>
      </c>
      <c r="M21" s="111">
        <v>0</v>
      </c>
      <c r="N21" s="111">
        <v>0</v>
      </c>
      <c r="O21" s="111">
        <v>0</v>
      </c>
      <c r="P21" s="111">
        <v>33</v>
      </c>
      <c r="Q21" s="27">
        <v>0</v>
      </c>
      <c r="R21" s="134">
        <f>SUM(L21:Q21)</f>
        <v>33</v>
      </c>
      <c r="S21" s="142">
        <v>0</v>
      </c>
      <c r="T21" s="134">
        <f>SUM(R21:S21)</f>
        <v>33</v>
      </c>
      <c r="U21" s="113">
        <v>125</v>
      </c>
      <c r="V21" s="111">
        <v>39</v>
      </c>
      <c r="W21" s="111">
        <v>38</v>
      </c>
      <c r="X21" s="112">
        <v>29</v>
      </c>
    </row>
    <row r="22" spans="1:25" ht="23.25" customHeight="1" x14ac:dyDescent="0.4">
      <c r="A22" s="128" t="s">
        <v>163</v>
      </c>
      <c r="B22" s="25" t="s">
        <v>30</v>
      </c>
      <c r="C22" s="26">
        <v>137</v>
      </c>
      <c r="D22" s="111">
        <v>0</v>
      </c>
      <c r="E22" s="111">
        <v>0</v>
      </c>
      <c r="F22" s="111">
        <v>0</v>
      </c>
      <c r="G22" s="111">
        <v>36</v>
      </c>
      <c r="H22" s="27">
        <v>0</v>
      </c>
      <c r="I22" s="134">
        <f>SUM(C22:H22)</f>
        <v>173</v>
      </c>
      <c r="J22" s="142">
        <v>0</v>
      </c>
      <c r="K22" s="134">
        <f>SUM(I22:J22)</f>
        <v>173</v>
      </c>
      <c r="L22" s="113">
        <v>58</v>
      </c>
      <c r="M22" s="111">
        <v>0</v>
      </c>
      <c r="N22" s="111">
        <v>0</v>
      </c>
      <c r="O22" s="111">
        <v>0</v>
      </c>
      <c r="P22" s="111">
        <v>23</v>
      </c>
      <c r="Q22" s="27">
        <v>0</v>
      </c>
      <c r="R22" s="134">
        <f>SUM(L22:Q22)</f>
        <v>81</v>
      </c>
      <c r="S22" s="142">
        <v>0</v>
      </c>
      <c r="T22" s="134">
        <f>SUM(R22:S22)</f>
        <v>81</v>
      </c>
      <c r="U22" s="113">
        <v>120</v>
      </c>
      <c r="V22" s="111">
        <v>97</v>
      </c>
      <c r="W22" s="111">
        <v>97</v>
      </c>
      <c r="X22" s="112">
        <v>69</v>
      </c>
    </row>
    <row r="23" spans="1:25" ht="23.25" customHeight="1" x14ac:dyDescent="0.4">
      <c r="A23" s="128" t="s">
        <v>173</v>
      </c>
      <c r="B23" s="25" t="s">
        <v>31</v>
      </c>
      <c r="C23" s="26">
        <v>288</v>
      </c>
      <c r="D23" s="111">
        <v>0</v>
      </c>
      <c r="E23" s="111">
        <v>0</v>
      </c>
      <c r="F23" s="111">
        <v>0</v>
      </c>
      <c r="G23" s="111">
        <v>48</v>
      </c>
      <c r="H23" s="27">
        <v>0</v>
      </c>
      <c r="I23" s="134">
        <f t="shared" si="1"/>
        <v>336</v>
      </c>
      <c r="J23" s="142">
        <v>12</v>
      </c>
      <c r="K23" s="134">
        <f t="shared" si="2"/>
        <v>348</v>
      </c>
      <c r="L23" s="113">
        <v>67</v>
      </c>
      <c r="M23" s="111">
        <v>0</v>
      </c>
      <c r="N23" s="111">
        <v>0</v>
      </c>
      <c r="O23" s="111">
        <v>0</v>
      </c>
      <c r="P23" s="111">
        <v>29</v>
      </c>
      <c r="Q23" s="27">
        <v>0</v>
      </c>
      <c r="R23" s="134">
        <f t="shared" si="3"/>
        <v>96</v>
      </c>
      <c r="S23" s="142">
        <v>28</v>
      </c>
      <c r="T23" s="134">
        <f>SUM(R23:S23)</f>
        <v>124</v>
      </c>
      <c r="U23" s="113">
        <v>210</v>
      </c>
      <c r="V23" s="111">
        <v>849</v>
      </c>
      <c r="W23" s="111">
        <v>210</v>
      </c>
      <c r="X23" s="112">
        <v>191</v>
      </c>
    </row>
    <row r="24" spans="1:25" ht="23.25" customHeight="1" x14ac:dyDescent="0.4">
      <c r="A24" s="128" t="s">
        <v>32</v>
      </c>
      <c r="B24" s="25" t="s">
        <v>33</v>
      </c>
      <c r="C24" s="26">
        <v>386</v>
      </c>
      <c r="D24" s="111">
        <v>6</v>
      </c>
      <c r="E24" s="111">
        <v>0</v>
      </c>
      <c r="F24" s="111">
        <v>0</v>
      </c>
      <c r="G24" s="111">
        <v>21</v>
      </c>
      <c r="H24" s="27">
        <v>0</v>
      </c>
      <c r="I24" s="134">
        <f t="shared" si="1"/>
        <v>413</v>
      </c>
      <c r="J24" s="142">
        <v>0</v>
      </c>
      <c r="K24" s="134">
        <f t="shared" si="2"/>
        <v>413</v>
      </c>
      <c r="L24" s="113">
        <v>117</v>
      </c>
      <c r="M24" s="111">
        <v>4</v>
      </c>
      <c r="N24" s="111">
        <v>0</v>
      </c>
      <c r="O24" s="111">
        <v>0</v>
      </c>
      <c r="P24" s="111">
        <v>13</v>
      </c>
      <c r="Q24" s="27">
        <v>0</v>
      </c>
      <c r="R24" s="134">
        <f t="shared" si="3"/>
        <v>134</v>
      </c>
      <c r="S24" s="61">
        <v>0</v>
      </c>
      <c r="T24" s="134">
        <f t="shared" si="4"/>
        <v>134</v>
      </c>
      <c r="U24" s="113">
        <v>240</v>
      </c>
      <c r="V24" s="111">
        <v>325</v>
      </c>
      <c r="W24" s="111">
        <v>240</v>
      </c>
      <c r="X24" s="112">
        <v>233</v>
      </c>
      <c r="Y24" s="160"/>
    </row>
    <row r="25" spans="1:25" ht="23.25" customHeight="1" x14ac:dyDescent="0.4">
      <c r="A25" s="128" t="s">
        <v>34</v>
      </c>
      <c r="B25" s="25" t="s">
        <v>22</v>
      </c>
      <c r="C25" s="26">
        <v>290</v>
      </c>
      <c r="D25" s="111">
        <v>1</v>
      </c>
      <c r="E25" s="111">
        <v>0</v>
      </c>
      <c r="F25" s="111">
        <v>0</v>
      </c>
      <c r="G25" s="111">
        <v>49</v>
      </c>
      <c r="H25" s="27">
        <v>0</v>
      </c>
      <c r="I25" s="134">
        <f t="shared" si="1"/>
        <v>340</v>
      </c>
      <c r="J25" s="142">
        <v>0</v>
      </c>
      <c r="K25" s="134">
        <f t="shared" si="2"/>
        <v>340</v>
      </c>
      <c r="L25" s="113">
        <v>61</v>
      </c>
      <c r="M25" s="111">
        <v>2</v>
      </c>
      <c r="N25" s="111">
        <v>1</v>
      </c>
      <c r="O25" s="111">
        <v>0</v>
      </c>
      <c r="P25" s="111">
        <v>14</v>
      </c>
      <c r="Q25" s="27">
        <v>0</v>
      </c>
      <c r="R25" s="134">
        <f t="shared" si="3"/>
        <v>78</v>
      </c>
      <c r="S25" s="142">
        <v>0</v>
      </c>
      <c r="T25" s="134">
        <f t="shared" si="4"/>
        <v>78</v>
      </c>
      <c r="U25" s="113">
        <v>290</v>
      </c>
      <c r="V25" s="111">
        <v>367</v>
      </c>
      <c r="W25" s="111">
        <v>312</v>
      </c>
      <c r="X25" s="112">
        <v>266</v>
      </c>
    </row>
    <row r="26" spans="1:25" ht="23.25" customHeight="1" x14ac:dyDescent="0.4">
      <c r="A26" s="128" t="s">
        <v>35</v>
      </c>
      <c r="B26" s="25" t="s">
        <v>36</v>
      </c>
      <c r="C26" s="26">
        <v>86</v>
      </c>
      <c r="D26" s="111">
        <v>0</v>
      </c>
      <c r="E26" s="111">
        <v>0</v>
      </c>
      <c r="F26" s="111">
        <v>0</v>
      </c>
      <c r="G26" s="111">
        <v>24</v>
      </c>
      <c r="H26" s="27">
        <v>0</v>
      </c>
      <c r="I26" s="134">
        <f t="shared" si="1"/>
        <v>110</v>
      </c>
      <c r="J26" s="142">
        <v>0</v>
      </c>
      <c r="K26" s="134">
        <f t="shared" si="2"/>
        <v>110</v>
      </c>
      <c r="L26" s="113">
        <v>104</v>
      </c>
      <c r="M26" s="111">
        <v>0</v>
      </c>
      <c r="N26" s="111">
        <v>0</v>
      </c>
      <c r="O26" s="111">
        <v>0</v>
      </c>
      <c r="P26" s="111">
        <v>33</v>
      </c>
      <c r="Q26" s="27">
        <v>0</v>
      </c>
      <c r="R26" s="134">
        <f t="shared" si="3"/>
        <v>137</v>
      </c>
      <c r="S26" s="142">
        <v>0</v>
      </c>
      <c r="T26" s="134">
        <f t="shared" si="4"/>
        <v>137</v>
      </c>
      <c r="U26" s="113">
        <v>110</v>
      </c>
      <c r="V26" s="111">
        <v>234</v>
      </c>
      <c r="W26" s="111">
        <v>110</v>
      </c>
      <c r="X26" s="112">
        <v>110</v>
      </c>
      <c r="Y26" s="160"/>
    </row>
    <row r="27" spans="1:25" ht="23.25" customHeight="1" x14ac:dyDescent="0.4">
      <c r="A27" s="128" t="s">
        <v>37</v>
      </c>
      <c r="B27" s="25" t="s">
        <v>30</v>
      </c>
      <c r="C27" s="26">
        <v>50</v>
      </c>
      <c r="D27" s="111">
        <v>0</v>
      </c>
      <c r="E27" s="111">
        <v>0</v>
      </c>
      <c r="F27" s="111">
        <v>0</v>
      </c>
      <c r="G27" s="111">
        <v>5</v>
      </c>
      <c r="H27" s="27">
        <v>0</v>
      </c>
      <c r="I27" s="134">
        <f t="shared" si="1"/>
        <v>55</v>
      </c>
      <c r="J27" s="142">
        <v>0</v>
      </c>
      <c r="K27" s="134">
        <f t="shared" si="2"/>
        <v>55</v>
      </c>
      <c r="L27" s="113">
        <v>41</v>
      </c>
      <c r="M27" s="111">
        <v>2</v>
      </c>
      <c r="N27" s="111">
        <v>0</v>
      </c>
      <c r="O27" s="111">
        <v>0</v>
      </c>
      <c r="P27" s="111">
        <v>10</v>
      </c>
      <c r="Q27" s="27">
        <v>0</v>
      </c>
      <c r="R27" s="134">
        <f t="shared" si="3"/>
        <v>53</v>
      </c>
      <c r="S27" s="142">
        <v>0</v>
      </c>
      <c r="T27" s="134">
        <f t="shared" si="4"/>
        <v>53</v>
      </c>
      <c r="U27" s="113">
        <v>80</v>
      </c>
      <c r="V27" s="111">
        <v>64</v>
      </c>
      <c r="W27" s="111">
        <v>64</v>
      </c>
      <c r="X27" s="112">
        <v>55</v>
      </c>
    </row>
    <row r="28" spans="1:25" ht="23.25" customHeight="1" x14ac:dyDescent="0.4">
      <c r="A28" s="128" t="s">
        <v>174</v>
      </c>
      <c r="B28" s="25" t="s">
        <v>38</v>
      </c>
      <c r="C28" s="26">
        <v>179</v>
      </c>
      <c r="D28" s="111">
        <v>0</v>
      </c>
      <c r="E28" s="111">
        <v>0</v>
      </c>
      <c r="F28" s="111">
        <v>0</v>
      </c>
      <c r="G28" s="111">
        <v>47</v>
      </c>
      <c r="H28" s="27">
        <v>0</v>
      </c>
      <c r="I28" s="134">
        <f t="shared" si="1"/>
        <v>226</v>
      </c>
      <c r="J28" s="142">
        <v>71</v>
      </c>
      <c r="K28" s="134">
        <f t="shared" si="2"/>
        <v>297</v>
      </c>
      <c r="L28" s="113">
        <v>84</v>
      </c>
      <c r="M28" s="111">
        <v>0</v>
      </c>
      <c r="N28" s="111">
        <v>0</v>
      </c>
      <c r="O28" s="111">
        <v>0</v>
      </c>
      <c r="P28" s="111">
        <v>32</v>
      </c>
      <c r="Q28" s="27">
        <v>0</v>
      </c>
      <c r="R28" s="134">
        <f t="shared" si="3"/>
        <v>116</v>
      </c>
      <c r="S28" s="142">
        <v>68</v>
      </c>
      <c r="T28" s="134">
        <f t="shared" si="4"/>
        <v>184</v>
      </c>
      <c r="U28" s="113">
        <v>109</v>
      </c>
      <c r="V28" s="111">
        <v>407</v>
      </c>
      <c r="W28" s="111">
        <v>133</v>
      </c>
      <c r="X28" s="112">
        <v>108</v>
      </c>
    </row>
    <row r="29" spans="1:25" ht="23.25" customHeight="1" x14ac:dyDescent="0.4">
      <c r="A29" s="128" t="s">
        <v>39</v>
      </c>
      <c r="B29" s="25" t="s">
        <v>40</v>
      </c>
      <c r="C29" s="26">
        <v>29</v>
      </c>
      <c r="D29" s="111">
        <v>3</v>
      </c>
      <c r="E29" s="111">
        <v>0</v>
      </c>
      <c r="F29" s="111">
        <v>0</v>
      </c>
      <c r="G29" s="111">
        <v>8</v>
      </c>
      <c r="H29" s="27">
        <v>0</v>
      </c>
      <c r="I29" s="134">
        <f t="shared" si="1"/>
        <v>40</v>
      </c>
      <c r="J29" s="142">
        <v>0</v>
      </c>
      <c r="K29" s="134">
        <f t="shared" si="2"/>
        <v>40</v>
      </c>
      <c r="L29" s="113">
        <v>22</v>
      </c>
      <c r="M29" s="113">
        <v>0</v>
      </c>
      <c r="N29" s="113">
        <v>0</v>
      </c>
      <c r="O29" s="113">
        <v>0</v>
      </c>
      <c r="P29" s="113">
        <v>5</v>
      </c>
      <c r="Q29" s="28">
        <v>0</v>
      </c>
      <c r="R29" s="134">
        <f t="shared" si="3"/>
        <v>27</v>
      </c>
      <c r="S29" s="142">
        <v>0</v>
      </c>
      <c r="T29" s="134">
        <f t="shared" si="4"/>
        <v>27</v>
      </c>
      <c r="U29" s="113">
        <v>39</v>
      </c>
      <c r="V29" s="111">
        <v>33</v>
      </c>
      <c r="W29" s="111">
        <v>33</v>
      </c>
      <c r="X29" s="112">
        <v>32</v>
      </c>
    </row>
    <row r="30" spans="1:25" ht="23.25" customHeight="1" x14ac:dyDescent="0.4">
      <c r="A30" s="128" t="s">
        <v>42</v>
      </c>
      <c r="B30" s="25" t="s">
        <v>26</v>
      </c>
      <c r="C30" s="26">
        <v>326</v>
      </c>
      <c r="D30" s="111">
        <v>0</v>
      </c>
      <c r="E30" s="111">
        <v>0</v>
      </c>
      <c r="F30" s="111">
        <v>0</v>
      </c>
      <c r="G30" s="111">
        <v>13</v>
      </c>
      <c r="H30" s="27">
        <v>0</v>
      </c>
      <c r="I30" s="134">
        <f t="shared" si="1"/>
        <v>339</v>
      </c>
      <c r="J30" s="142">
        <v>0</v>
      </c>
      <c r="K30" s="134">
        <f t="shared" si="2"/>
        <v>339</v>
      </c>
      <c r="L30" s="113">
        <v>227</v>
      </c>
      <c r="M30" s="111">
        <v>0</v>
      </c>
      <c r="N30" s="111">
        <v>0</v>
      </c>
      <c r="O30" s="111">
        <v>0</v>
      </c>
      <c r="P30" s="111">
        <v>13</v>
      </c>
      <c r="Q30" s="27">
        <v>0</v>
      </c>
      <c r="R30" s="134">
        <f t="shared" si="3"/>
        <v>240</v>
      </c>
      <c r="S30" s="142">
        <v>0</v>
      </c>
      <c r="T30" s="134">
        <f t="shared" si="4"/>
        <v>240</v>
      </c>
      <c r="U30" s="113">
        <v>253</v>
      </c>
      <c r="V30" s="111">
        <v>253</v>
      </c>
      <c r="W30" s="111">
        <v>253</v>
      </c>
      <c r="X30" s="112">
        <v>246</v>
      </c>
    </row>
    <row r="31" spans="1:25" ht="23.25" customHeight="1" x14ac:dyDescent="0.4">
      <c r="A31" s="128" t="s">
        <v>186</v>
      </c>
      <c r="B31" s="25" t="s">
        <v>43</v>
      </c>
      <c r="C31" s="26">
        <v>23</v>
      </c>
      <c r="D31" s="111">
        <v>0</v>
      </c>
      <c r="E31" s="111">
        <v>0</v>
      </c>
      <c r="F31" s="111">
        <v>0</v>
      </c>
      <c r="G31" s="111">
        <v>25</v>
      </c>
      <c r="H31" s="27">
        <v>0</v>
      </c>
      <c r="I31" s="134">
        <f t="shared" si="1"/>
        <v>48</v>
      </c>
      <c r="J31" s="142">
        <v>0</v>
      </c>
      <c r="K31" s="134">
        <f t="shared" si="2"/>
        <v>48</v>
      </c>
      <c r="L31" s="113">
        <v>6</v>
      </c>
      <c r="M31" s="111">
        <v>0</v>
      </c>
      <c r="N31" s="111">
        <v>0</v>
      </c>
      <c r="O31" s="111">
        <v>0</v>
      </c>
      <c r="P31" s="111">
        <v>22</v>
      </c>
      <c r="Q31" s="27">
        <v>0</v>
      </c>
      <c r="R31" s="134">
        <f t="shared" si="3"/>
        <v>28</v>
      </c>
      <c r="S31" s="142">
        <v>0</v>
      </c>
      <c r="T31" s="134">
        <f t="shared" si="4"/>
        <v>28</v>
      </c>
      <c r="U31" s="113">
        <v>48</v>
      </c>
      <c r="V31" s="111">
        <v>68</v>
      </c>
      <c r="W31" s="111">
        <v>36</v>
      </c>
      <c r="X31" s="112">
        <v>34</v>
      </c>
    </row>
    <row r="32" spans="1:25" ht="23.25" customHeight="1" x14ac:dyDescent="0.4">
      <c r="A32" s="127" t="s">
        <v>201</v>
      </c>
      <c r="B32" s="136" t="s">
        <v>15</v>
      </c>
      <c r="C32" s="26">
        <v>48</v>
      </c>
      <c r="D32" s="111">
        <v>0</v>
      </c>
      <c r="E32" s="111">
        <v>0</v>
      </c>
      <c r="F32" s="111">
        <v>0</v>
      </c>
      <c r="G32" s="111">
        <v>24</v>
      </c>
      <c r="H32" s="27">
        <v>0</v>
      </c>
      <c r="I32" s="134">
        <f t="shared" si="1"/>
        <v>72</v>
      </c>
      <c r="J32" s="142">
        <v>0</v>
      </c>
      <c r="K32" s="134">
        <f t="shared" si="2"/>
        <v>72</v>
      </c>
      <c r="L32" s="113">
        <v>17</v>
      </c>
      <c r="M32" s="111">
        <v>0</v>
      </c>
      <c r="N32" s="111">
        <v>0</v>
      </c>
      <c r="O32" s="111">
        <v>0</v>
      </c>
      <c r="P32" s="111">
        <v>25</v>
      </c>
      <c r="Q32" s="27">
        <v>0</v>
      </c>
      <c r="R32" s="134">
        <f t="shared" si="3"/>
        <v>42</v>
      </c>
      <c r="S32" s="142">
        <v>0</v>
      </c>
      <c r="T32" s="134">
        <f t="shared" si="4"/>
        <v>42</v>
      </c>
      <c r="U32" s="113">
        <v>76</v>
      </c>
      <c r="V32" s="111">
        <v>133</v>
      </c>
      <c r="W32" s="111">
        <v>64</v>
      </c>
      <c r="X32" s="112">
        <v>52</v>
      </c>
    </row>
    <row r="33" spans="1:24" ht="23.25" customHeight="1" x14ac:dyDescent="0.4">
      <c r="A33" s="128" t="s">
        <v>44</v>
      </c>
      <c r="B33" s="25" t="s">
        <v>45</v>
      </c>
      <c r="C33" s="26">
        <v>152</v>
      </c>
      <c r="D33" s="111">
        <v>2</v>
      </c>
      <c r="E33" s="111">
        <v>0</v>
      </c>
      <c r="F33" s="111">
        <v>0</v>
      </c>
      <c r="G33" s="111">
        <v>12</v>
      </c>
      <c r="H33" s="27">
        <v>0</v>
      </c>
      <c r="I33" s="134">
        <f t="shared" si="1"/>
        <v>166</v>
      </c>
      <c r="J33" s="142">
        <v>0</v>
      </c>
      <c r="K33" s="134">
        <f t="shared" si="2"/>
        <v>166</v>
      </c>
      <c r="L33" s="113">
        <v>57</v>
      </c>
      <c r="M33" s="111">
        <v>3</v>
      </c>
      <c r="N33" s="111">
        <v>0</v>
      </c>
      <c r="O33" s="111">
        <v>0</v>
      </c>
      <c r="P33" s="111">
        <v>14</v>
      </c>
      <c r="Q33" s="27">
        <v>0</v>
      </c>
      <c r="R33" s="134">
        <f t="shared" si="3"/>
        <v>74</v>
      </c>
      <c r="S33" s="142">
        <v>0</v>
      </c>
      <c r="T33" s="134">
        <f t="shared" si="4"/>
        <v>74</v>
      </c>
      <c r="U33" s="113">
        <v>95</v>
      </c>
      <c r="V33" s="111">
        <v>119</v>
      </c>
      <c r="W33" s="111">
        <v>95</v>
      </c>
      <c r="X33" s="112">
        <v>87</v>
      </c>
    </row>
    <row r="34" spans="1:24" ht="23.25" customHeight="1" x14ac:dyDescent="0.4">
      <c r="A34" s="128" t="s">
        <v>231</v>
      </c>
      <c r="B34" s="25" t="s">
        <v>47</v>
      </c>
      <c r="C34" s="26">
        <v>59</v>
      </c>
      <c r="D34" s="111">
        <v>2</v>
      </c>
      <c r="E34" s="111">
        <v>0</v>
      </c>
      <c r="F34" s="111">
        <v>0</v>
      </c>
      <c r="G34" s="111">
        <v>12</v>
      </c>
      <c r="H34" s="27">
        <v>0</v>
      </c>
      <c r="I34" s="134">
        <f t="shared" si="1"/>
        <v>73</v>
      </c>
      <c r="J34" s="142">
        <v>14</v>
      </c>
      <c r="K34" s="134">
        <f t="shared" si="2"/>
        <v>87</v>
      </c>
      <c r="L34" s="113">
        <v>32</v>
      </c>
      <c r="M34" s="113">
        <v>1</v>
      </c>
      <c r="N34" s="113">
        <v>0</v>
      </c>
      <c r="O34" s="113">
        <v>0</v>
      </c>
      <c r="P34" s="113">
        <v>15</v>
      </c>
      <c r="Q34" s="28">
        <v>0</v>
      </c>
      <c r="R34" s="134">
        <f t="shared" si="3"/>
        <v>48</v>
      </c>
      <c r="S34" s="142">
        <v>9</v>
      </c>
      <c r="T34" s="134">
        <f t="shared" si="4"/>
        <v>57</v>
      </c>
      <c r="U34" s="113">
        <v>69</v>
      </c>
      <c r="V34" s="111">
        <v>139</v>
      </c>
      <c r="W34" s="111">
        <v>69</v>
      </c>
      <c r="X34" s="112">
        <v>60</v>
      </c>
    </row>
    <row r="35" spans="1:24" ht="23.25" customHeight="1" x14ac:dyDescent="0.4">
      <c r="A35" s="128" t="s">
        <v>48</v>
      </c>
      <c r="B35" s="25" t="s">
        <v>26</v>
      </c>
      <c r="C35" s="26">
        <v>55</v>
      </c>
      <c r="D35" s="111">
        <v>0</v>
      </c>
      <c r="E35" s="111">
        <v>0</v>
      </c>
      <c r="F35" s="111">
        <v>0</v>
      </c>
      <c r="G35" s="111">
        <v>0</v>
      </c>
      <c r="H35" s="27">
        <v>0</v>
      </c>
      <c r="I35" s="134">
        <f t="shared" si="1"/>
        <v>55</v>
      </c>
      <c r="J35" s="142">
        <v>0</v>
      </c>
      <c r="K35" s="134">
        <f t="shared" si="2"/>
        <v>55</v>
      </c>
      <c r="L35" s="113">
        <v>21</v>
      </c>
      <c r="M35" s="111">
        <v>0</v>
      </c>
      <c r="N35" s="111">
        <v>0</v>
      </c>
      <c r="O35" s="111">
        <v>0</v>
      </c>
      <c r="P35" s="111">
        <v>13</v>
      </c>
      <c r="Q35" s="27">
        <v>0</v>
      </c>
      <c r="R35" s="134">
        <f t="shared" si="3"/>
        <v>34</v>
      </c>
      <c r="S35" s="142">
        <v>0</v>
      </c>
      <c r="T35" s="134">
        <f t="shared" si="4"/>
        <v>34</v>
      </c>
      <c r="U35" s="113">
        <v>50</v>
      </c>
      <c r="V35" s="111">
        <v>47</v>
      </c>
      <c r="W35" s="111">
        <v>47</v>
      </c>
      <c r="X35" s="112">
        <v>44</v>
      </c>
    </row>
    <row r="36" spans="1:24" ht="23.25" customHeight="1" x14ac:dyDescent="0.4">
      <c r="A36" s="128" t="s">
        <v>187</v>
      </c>
      <c r="B36" s="25" t="s">
        <v>26</v>
      </c>
      <c r="C36" s="26">
        <v>79</v>
      </c>
      <c r="D36" s="111">
        <v>0</v>
      </c>
      <c r="E36" s="111">
        <v>0</v>
      </c>
      <c r="F36" s="111">
        <v>0</v>
      </c>
      <c r="G36" s="111">
        <v>0</v>
      </c>
      <c r="H36" s="27">
        <v>0</v>
      </c>
      <c r="I36" s="134">
        <f t="shared" si="1"/>
        <v>79</v>
      </c>
      <c r="J36" s="142">
        <v>0</v>
      </c>
      <c r="K36" s="134">
        <f t="shared" si="2"/>
        <v>79</v>
      </c>
      <c r="L36" s="113">
        <v>58</v>
      </c>
      <c r="M36" s="111">
        <v>0</v>
      </c>
      <c r="N36" s="111">
        <v>0</v>
      </c>
      <c r="O36" s="111">
        <v>0</v>
      </c>
      <c r="P36" s="111">
        <v>0</v>
      </c>
      <c r="Q36" s="27">
        <v>0</v>
      </c>
      <c r="R36" s="134">
        <f t="shared" si="3"/>
        <v>58</v>
      </c>
      <c r="S36" s="142">
        <v>0</v>
      </c>
      <c r="T36" s="134">
        <f t="shared" si="4"/>
        <v>58</v>
      </c>
      <c r="U36" s="113">
        <v>59</v>
      </c>
      <c r="V36" s="111">
        <v>496</v>
      </c>
      <c r="W36" s="111">
        <v>59</v>
      </c>
      <c r="X36" s="112">
        <v>59</v>
      </c>
    </row>
    <row r="37" spans="1:24" ht="23.25" customHeight="1" x14ac:dyDescent="0.4">
      <c r="A37" s="128" t="s">
        <v>134</v>
      </c>
      <c r="B37" s="25" t="s">
        <v>26</v>
      </c>
      <c r="C37" s="26">
        <v>157</v>
      </c>
      <c r="D37" s="111">
        <v>9</v>
      </c>
      <c r="E37" s="111">
        <v>0</v>
      </c>
      <c r="F37" s="111">
        <v>0</v>
      </c>
      <c r="G37" s="111">
        <v>51</v>
      </c>
      <c r="H37" s="27">
        <v>0</v>
      </c>
      <c r="I37" s="134">
        <f t="shared" si="1"/>
        <v>217</v>
      </c>
      <c r="J37" s="142">
        <v>0</v>
      </c>
      <c r="K37" s="134">
        <f t="shared" si="2"/>
        <v>217</v>
      </c>
      <c r="L37" s="109">
        <v>61</v>
      </c>
      <c r="M37" s="111">
        <v>3</v>
      </c>
      <c r="N37" s="111">
        <v>0</v>
      </c>
      <c r="O37" s="111">
        <v>0</v>
      </c>
      <c r="P37" s="111">
        <v>24</v>
      </c>
      <c r="Q37" s="27">
        <v>0</v>
      </c>
      <c r="R37" s="134">
        <f t="shared" si="3"/>
        <v>88</v>
      </c>
      <c r="S37" s="142">
        <v>0</v>
      </c>
      <c r="T37" s="134">
        <f t="shared" si="4"/>
        <v>88</v>
      </c>
      <c r="U37" s="113">
        <v>160</v>
      </c>
      <c r="V37" s="111">
        <v>555</v>
      </c>
      <c r="W37" s="111">
        <v>160</v>
      </c>
      <c r="X37" s="112">
        <v>156</v>
      </c>
    </row>
    <row r="38" spans="1:24" ht="23.25" customHeight="1" x14ac:dyDescent="0.4">
      <c r="A38" s="128" t="s">
        <v>136</v>
      </c>
      <c r="B38" s="25" t="s">
        <v>49</v>
      </c>
      <c r="C38" s="26">
        <v>61</v>
      </c>
      <c r="D38" s="111">
        <v>0</v>
      </c>
      <c r="E38" s="111">
        <v>0</v>
      </c>
      <c r="F38" s="111">
        <v>0</v>
      </c>
      <c r="G38" s="111">
        <v>10</v>
      </c>
      <c r="H38" s="27">
        <v>0</v>
      </c>
      <c r="I38" s="134">
        <f t="shared" si="1"/>
        <v>71</v>
      </c>
      <c r="J38" s="142">
        <v>0</v>
      </c>
      <c r="K38" s="134">
        <f t="shared" si="2"/>
        <v>71</v>
      </c>
      <c r="L38" s="113">
        <v>30</v>
      </c>
      <c r="M38" s="111">
        <v>1</v>
      </c>
      <c r="N38" s="111">
        <v>0</v>
      </c>
      <c r="O38" s="111">
        <v>0</v>
      </c>
      <c r="P38" s="111">
        <v>9</v>
      </c>
      <c r="Q38" s="27">
        <v>0</v>
      </c>
      <c r="R38" s="134">
        <f t="shared" si="3"/>
        <v>40</v>
      </c>
      <c r="S38" s="142">
        <v>0</v>
      </c>
      <c r="T38" s="134">
        <f t="shared" si="4"/>
        <v>40</v>
      </c>
      <c r="U38" s="113">
        <v>56</v>
      </c>
      <c r="V38" s="111">
        <v>242</v>
      </c>
      <c r="W38" s="111">
        <v>58</v>
      </c>
      <c r="X38" s="112">
        <v>51</v>
      </c>
    </row>
    <row r="39" spans="1:24" ht="23.25" customHeight="1" x14ac:dyDescent="0.4">
      <c r="A39" s="128" t="s">
        <v>161</v>
      </c>
      <c r="B39" s="25" t="s">
        <v>26</v>
      </c>
      <c r="C39" s="26">
        <v>193</v>
      </c>
      <c r="D39" s="111">
        <v>6</v>
      </c>
      <c r="E39" s="111">
        <v>0</v>
      </c>
      <c r="F39" s="111">
        <v>0</v>
      </c>
      <c r="G39" s="111">
        <v>21</v>
      </c>
      <c r="H39" s="27">
        <v>0</v>
      </c>
      <c r="I39" s="134">
        <f t="shared" si="1"/>
        <v>220</v>
      </c>
      <c r="J39" s="142">
        <v>0</v>
      </c>
      <c r="K39" s="134">
        <f t="shared" si="2"/>
        <v>220</v>
      </c>
      <c r="L39" s="113">
        <v>110</v>
      </c>
      <c r="M39" s="111">
        <v>3</v>
      </c>
      <c r="N39" s="111">
        <v>0</v>
      </c>
      <c r="O39" s="111">
        <v>0</v>
      </c>
      <c r="P39" s="111">
        <v>32</v>
      </c>
      <c r="Q39" s="27">
        <v>0</v>
      </c>
      <c r="R39" s="134">
        <f t="shared" si="3"/>
        <v>145</v>
      </c>
      <c r="S39" s="142">
        <v>0</v>
      </c>
      <c r="T39" s="134">
        <f t="shared" si="4"/>
        <v>145</v>
      </c>
      <c r="U39" s="113">
        <v>150</v>
      </c>
      <c r="V39" s="111">
        <v>639</v>
      </c>
      <c r="W39" s="111">
        <v>162</v>
      </c>
      <c r="X39" s="112">
        <v>144</v>
      </c>
    </row>
    <row r="40" spans="1:24" ht="23.25" customHeight="1" x14ac:dyDescent="0.4">
      <c r="A40" s="128" t="s">
        <v>135</v>
      </c>
      <c r="B40" s="25" t="s">
        <v>26</v>
      </c>
      <c r="C40" s="26">
        <v>101</v>
      </c>
      <c r="D40" s="111">
        <v>3</v>
      </c>
      <c r="E40" s="111">
        <v>0</v>
      </c>
      <c r="F40" s="111">
        <v>0</v>
      </c>
      <c r="G40" s="111">
        <v>13</v>
      </c>
      <c r="H40" s="27">
        <v>0</v>
      </c>
      <c r="I40" s="134">
        <f t="shared" si="1"/>
        <v>117</v>
      </c>
      <c r="J40" s="142">
        <v>0</v>
      </c>
      <c r="K40" s="134">
        <f t="shared" si="2"/>
        <v>117</v>
      </c>
      <c r="L40" s="113">
        <v>41</v>
      </c>
      <c r="M40" s="111">
        <v>4</v>
      </c>
      <c r="N40" s="111">
        <v>0</v>
      </c>
      <c r="O40" s="111">
        <v>0</v>
      </c>
      <c r="P40" s="111">
        <v>11</v>
      </c>
      <c r="Q40" s="27">
        <v>0</v>
      </c>
      <c r="R40" s="134">
        <f t="shared" si="3"/>
        <v>56</v>
      </c>
      <c r="S40" s="142">
        <v>0</v>
      </c>
      <c r="T40" s="134">
        <f t="shared" si="4"/>
        <v>56</v>
      </c>
      <c r="U40" s="113">
        <v>62</v>
      </c>
      <c r="V40" s="111">
        <v>734</v>
      </c>
      <c r="W40" s="111">
        <v>70</v>
      </c>
      <c r="X40" s="112">
        <v>62</v>
      </c>
    </row>
    <row r="41" spans="1:24" ht="23.25" customHeight="1" x14ac:dyDescent="0.4">
      <c r="A41" s="128" t="s">
        <v>50</v>
      </c>
      <c r="B41" s="25" t="s">
        <v>51</v>
      </c>
      <c r="C41" s="26">
        <v>73</v>
      </c>
      <c r="D41" s="111">
        <v>1</v>
      </c>
      <c r="E41" s="111">
        <v>18</v>
      </c>
      <c r="F41" s="111">
        <v>0</v>
      </c>
      <c r="G41" s="111">
        <v>8</v>
      </c>
      <c r="H41" s="27">
        <v>0</v>
      </c>
      <c r="I41" s="134">
        <f t="shared" si="1"/>
        <v>100</v>
      </c>
      <c r="J41" s="142">
        <v>0</v>
      </c>
      <c r="K41" s="134">
        <f t="shared" si="2"/>
        <v>100</v>
      </c>
      <c r="L41" s="113">
        <v>21</v>
      </c>
      <c r="M41" s="111">
        <v>0</v>
      </c>
      <c r="N41" s="111">
        <v>8</v>
      </c>
      <c r="O41" s="111">
        <v>0</v>
      </c>
      <c r="P41" s="111">
        <v>19</v>
      </c>
      <c r="Q41" s="27">
        <v>0</v>
      </c>
      <c r="R41" s="134">
        <f t="shared" si="3"/>
        <v>48</v>
      </c>
      <c r="S41" s="142">
        <v>0</v>
      </c>
      <c r="T41" s="134">
        <f t="shared" si="4"/>
        <v>48</v>
      </c>
      <c r="U41" s="113">
        <v>84</v>
      </c>
      <c r="V41" s="111">
        <v>283</v>
      </c>
      <c r="W41" s="111">
        <v>84</v>
      </c>
      <c r="X41" s="112">
        <v>77</v>
      </c>
    </row>
    <row r="42" spans="1:24" ht="23.25" customHeight="1" x14ac:dyDescent="0.4">
      <c r="A42" s="128" t="s">
        <v>52</v>
      </c>
      <c r="B42" s="25" t="s">
        <v>53</v>
      </c>
      <c r="C42" s="26">
        <v>80</v>
      </c>
      <c r="D42" s="111">
        <v>2</v>
      </c>
      <c r="E42" s="111">
        <v>7</v>
      </c>
      <c r="F42" s="111">
        <v>0</v>
      </c>
      <c r="G42" s="111">
        <v>10</v>
      </c>
      <c r="H42" s="27">
        <v>0</v>
      </c>
      <c r="I42" s="134">
        <f t="shared" si="1"/>
        <v>99</v>
      </c>
      <c r="J42" s="142">
        <v>0</v>
      </c>
      <c r="K42" s="134">
        <f t="shared" si="2"/>
        <v>99</v>
      </c>
      <c r="L42" s="113">
        <v>37</v>
      </c>
      <c r="M42" s="111">
        <v>1</v>
      </c>
      <c r="N42" s="111">
        <v>0</v>
      </c>
      <c r="O42" s="111">
        <v>0</v>
      </c>
      <c r="P42" s="140">
        <v>1</v>
      </c>
      <c r="Q42" s="27">
        <v>0</v>
      </c>
      <c r="R42" s="134">
        <f t="shared" si="3"/>
        <v>39</v>
      </c>
      <c r="S42" s="142">
        <v>0</v>
      </c>
      <c r="T42" s="134">
        <f t="shared" si="4"/>
        <v>39</v>
      </c>
      <c r="U42" s="113">
        <v>72</v>
      </c>
      <c r="V42" s="111">
        <v>86</v>
      </c>
      <c r="W42" s="111">
        <v>72</v>
      </c>
      <c r="X42" s="112">
        <v>64</v>
      </c>
    </row>
    <row r="43" spans="1:24" ht="23.25" customHeight="1" x14ac:dyDescent="0.4">
      <c r="A43" s="128" t="s">
        <v>170</v>
      </c>
      <c r="B43" s="25" t="s">
        <v>22</v>
      </c>
      <c r="C43" s="26">
        <v>86</v>
      </c>
      <c r="D43" s="111">
        <v>1</v>
      </c>
      <c r="E43" s="111">
        <v>20</v>
      </c>
      <c r="F43" s="111">
        <v>0</v>
      </c>
      <c r="G43" s="111">
        <v>0</v>
      </c>
      <c r="H43" s="27">
        <v>0</v>
      </c>
      <c r="I43" s="134">
        <f t="shared" si="1"/>
        <v>107</v>
      </c>
      <c r="J43" s="142">
        <v>0</v>
      </c>
      <c r="K43" s="134">
        <f t="shared" si="2"/>
        <v>107</v>
      </c>
      <c r="L43" s="113">
        <v>47</v>
      </c>
      <c r="M43" s="111">
        <v>0</v>
      </c>
      <c r="N43" s="111">
        <v>8</v>
      </c>
      <c r="O43" s="111">
        <v>0</v>
      </c>
      <c r="P43" s="111">
        <v>0</v>
      </c>
      <c r="Q43" s="27">
        <v>0</v>
      </c>
      <c r="R43" s="134">
        <f t="shared" si="3"/>
        <v>55</v>
      </c>
      <c r="S43" s="142">
        <v>0</v>
      </c>
      <c r="T43" s="134">
        <f t="shared" si="4"/>
        <v>55</v>
      </c>
      <c r="U43" s="113">
        <v>116</v>
      </c>
      <c r="V43" s="111">
        <v>154</v>
      </c>
      <c r="W43" s="111">
        <v>116</v>
      </c>
      <c r="X43" s="112">
        <v>107</v>
      </c>
    </row>
    <row r="44" spans="1:24" ht="23.25" customHeight="1" x14ac:dyDescent="0.4">
      <c r="A44" s="128" t="s">
        <v>54</v>
      </c>
      <c r="B44" s="25" t="s">
        <v>55</v>
      </c>
      <c r="C44" s="26">
        <v>95</v>
      </c>
      <c r="D44" s="111">
        <v>1</v>
      </c>
      <c r="E44" s="111">
        <v>0</v>
      </c>
      <c r="F44" s="111">
        <v>0</v>
      </c>
      <c r="G44" s="111">
        <v>33</v>
      </c>
      <c r="H44" s="27">
        <v>0</v>
      </c>
      <c r="I44" s="134">
        <f t="shared" si="1"/>
        <v>129</v>
      </c>
      <c r="J44" s="142">
        <v>0</v>
      </c>
      <c r="K44" s="134">
        <f t="shared" si="2"/>
        <v>129</v>
      </c>
      <c r="L44" s="113">
        <v>44</v>
      </c>
      <c r="M44" s="111">
        <v>2</v>
      </c>
      <c r="N44" s="111">
        <v>0</v>
      </c>
      <c r="O44" s="111">
        <v>0</v>
      </c>
      <c r="P44" s="111">
        <v>41</v>
      </c>
      <c r="Q44" s="27">
        <v>0</v>
      </c>
      <c r="R44" s="134">
        <f t="shared" si="3"/>
        <v>87</v>
      </c>
      <c r="S44" s="142">
        <v>0</v>
      </c>
      <c r="T44" s="134">
        <f t="shared" si="4"/>
        <v>87</v>
      </c>
      <c r="U44" s="113">
        <v>101</v>
      </c>
      <c r="V44" s="111">
        <v>122</v>
      </c>
      <c r="W44" s="111">
        <v>78</v>
      </c>
      <c r="X44" s="112">
        <v>73</v>
      </c>
    </row>
    <row r="45" spans="1:24" ht="23.25" customHeight="1" x14ac:dyDescent="0.4">
      <c r="A45" s="128" t="s">
        <v>56</v>
      </c>
      <c r="B45" s="25" t="s">
        <v>57</v>
      </c>
      <c r="C45" s="139">
        <v>138</v>
      </c>
      <c r="D45" s="140">
        <v>0</v>
      </c>
      <c r="E45" s="140">
        <v>0</v>
      </c>
      <c r="F45" s="140">
        <v>0</v>
      </c>
      <c r="G45" s="140">
        <v>19</v>
      </c>
      <c r="H45" s="141">
        <v>0</v>
      </c>
      <c r="I45" s="134">
        <f t="shared" si="1"/>
        <v>157</v>
      </c>
      <c r="J45" s="142">
        <v>0</v>
      </c>
      <c r="K45" s="134">
        <f t="shared" si="2"/>
        <v>157</v>
      </c>
      <c r="L45" s="131">
        <v>82</v>
      </c>
      <c r="M45" s="140">
        <v>0</v>
      </c>
      <c r="N45" s="140">
        <v>0</v>
      </c>
      <c r="O45" s="140">
        <v>0</v>
      </c>
      <c r="P45" s="140">
        <v>15</v>
      </c>
      <c r="Q45" s="141">
        <v>0</v>
      </c>
      <c r="R45" s="134">
        <f t="shared" si="3"/>
        <v>97</v>
      </c>
      <c r="S45" s="142">
        <v>0</v>
      </c>
      <c r="T45" s="134">
        <f t="shared" si="4"/>
        <v>97</v>
      </c>
      <c r="U45" s="113">
        <v>70</v>
      </c>
      <c r="V45" s="111">
        <v>110</v>
      </c>
      <c r="W45" s="111">
        <v>70</v>
      </c>
      <c r="X45" s="112">
        <v>69</v>
      </c>
    </row>
    <row r="46" spans="1:24" ht="23.25" customHeight="1" x14ac:dyDescent="0.4">
      <c r="A46" s="128" t="s">
        <v>58</v>
      </c>
      <c r="B46" s="25" t="s">
        <v>59</v>
      </c>
      <c r="C46" s="139">
        <v>29</v>
      </c>
      <c r="D46" s="140">
        <v>0</v>
      </c>
      <c r="E46" s="140">
        <v>0</v>
      </c>
      <c r="F46" s="140">
        <v>0</v>
      </c>
      <c r="G46" s="140">
        <v>28</v>
      </c>
      <c r="H46" s="141">
        <v>0</v>
      </c>
      <c r="I46" s="134">
        <f t="shared" si="1"/>
        <v>57</v>
      </c>
      <c r="J46" s="142">
        <v>0</v>
      </c>
      <c r="K46" s="134">
        <f t="shared" si="2"/>
        <v>57</v>
      </c>
      <c r="L46" s="131">
        <v>10</v>
      </c>
      <c r="M46" s="140">
        <v>0</v>
      </c>
      <c r="N46" s="140">
        <v>0</v>
      </c>
      <c r="O46" s="140">
        <v>0</v>
      </c>
      <c r="P46" s="140">
        <v>23</v>
      </c>
      <c r="Q46" s="141">
        <v>0</v>
      </c>
      <c r="R46" s="134">
        <f t="shared" si="3"/>
        <v>33</v>
      </c>
      <c r="S46" s="142">
        <v>0</v>
      </c>
      <c r="T46" s="134">
        <f t="shared" si="4"/>
        <v>33</v>
      </c>
      <c r="U46" s="113">
        <v>85</v>
      </c>
      <c r="V46" s="111">
        <v>59</v>
      </c>
      <c r="W46" s="111">
        <v>59</v>
      </c>
      <c r="X46" s="112">
        <v>55</v>
      </c>
    </row>
    <row r="47" spans="1:24" ht="23.25" customHeight="1" x14ac:dyDescent="0.4">
      <c r="A47" s="128" t="s">
        <v>60</v>
      </c>
      <c r="B47" s="25" t="s">
        <v>61</v>
      </c>
      <c r="C47" s="139">
        <v>52</v>
      </c>
      <c r="D47" s="140">
        <v>1</v>
      </c>
      <c r="E47" s="140">
        <v>0</v>
      </c>
      <c r="F47" s="140">
        <v>0</v>
      </c>
      <c r="G47" s="140">
        <v>38</v>
      </c>
      <c r="H47" s="141">
        <v>0</v>
      </c>
      <c r="I47" s="134">
        <f t="shared" si="1"/>
        <v>91</v>
      </c>
      <c r="J47" s="142">
        <v>0</v>
      </c>
      <c r="K47" s="134">
        <f t="shared" si="2"/>
        <v>91</v>
      </c>
      <c r="L47" s="131">
        <v>23</v>
      </c>
      <c r="M47" s="140">
        <v>0</v>
      </c>
      <c r="N47" s="140">
        <v>0</v>
      </c>
      <c r="O47" s="140">
        <v>0</v>
      </c>
      <c r="P47" s="140">
        <v>36</v>
      </c>
      <c r="Q47" s="141">
        <v>0</v>
      </c>
      <c r="R47" s="134">
        <f t="shared" si="3"/>
        <v>59</v>
      </c>
      <c r="S47" s="142">
        <v>0</v>
      </c>
      <c r="T47" s="134">
        <f t="shared" si="4"/>
        <v>59</v>
      </c>
      <c r="U47" s="113">
        <v>70</v>
      </c>
      <c r="V47" s="111">
        <v>144</v>
      </c>
      <c r="W47" s="111">
        <v>70</v>
      </c>
      <c r="X47" s="112">
        <v>69</v>
      </c>
    </row>
    <row r="48" spans="1:24" ht="23.25" customHeight="1" x14ac:dyDescent="0.4">
      <c r="A48" s="128" t="s">
        <v>62</v>
      </c>
      <c r="B48" s="25" t="s">
        <v>63</v>
      </c>
      <c r="C48" s="26">
        <v>84</v>
      </c>
      <c r="D48" s="111">
        <v>0</v>
      </c>
      <c r="E48" s="111">
        <v>0</v>
      </c>
      <c r="F48" s="111">
        <v>0</v>
      </c>
      <c r="G48" s="111">
        <v>21</v>
      </c>
      <c r="H48" s="27">
        <v>0</v>
      </c>
      <c r="I48" s="134">
        <f t="shared" si="1"/>
        <v>105</v>
      </c>
      <c r="J48" s="142">
        <v>0</v>
      </c>
      <c r="K48" s="134">
        <f t="shared" si="2"/>
        <v>105</v>
      </c>
      <c r="L48" s="113">
        <v>20</v>
      </c>
      <c r="M48" s="111">
        <v>0</v>
      </c>
      <c r="N48" s="111">
        <v>0</v>
      </c>
      <c r="O48" s="111">
        <v>0</v>
      </c>
      <c r="P48" s="111">
        <v>13</v>
      </c>
      <c r="Q48" s="27">
        <v>0</v>
      </c>
      <c r="R48" s="134">
        <f t="shared" si="3"/>
        <v>33</v>
      </c>
      <c r="S48" s="142">
        <v>0</v>
      </c>
      <c r="T48" s="134">
        <f t="shared" si="4"/>
        <v>33</v>
      </c>
      <c r="U48" s="113">
        <v>104</v>
      </c>
      <c r="V48" s="111">
        <v>129</v>
      </c>
      <c r="W48" s="111">
        <v>104</v>
      </c>
      <c r="X48" s="112">
        <v>56</v>
      </c>
    </row>
    <row r="49" spans="1:25" s="154" customFormat="1" ht="23.25" customHeight="1" x14ac:dyDescent="0.4">
      <c r="A49" s="128" t="s">
        <v>171</v>
      </c>
      <c r="B49" s="153" t="s">
        <v>64</v>
      </c>
      <c r="C49" s="139">
        <v>70</v>
      </c>
      <c r="D49" s="140">
        <v>0</v>
      </c>
      <c r="E49" s="140">
        <v>0</v>
      </c>
      <c r="F49" s="140">
        <v>0</v>
      </c>
      <c r="G49" s="140">
        <v>18</v>
      </c>
      <c r="H49" s="141">
        <v>0</v>
      </c>
      <c r="I49" s="134">
        <f t="shared" si="1"/>
        <v>88</v>
      </c>
      <c r="J49" s="142">
        <v>0</v>
      </c>
      <c r="K49" s="134">
        <f t="shared" si="2"/>
        <v>88</v>
      </c>
      <c r="L49" s="131">
        <v>68</v>
      </c>
      <c r="M49" s="140">
        <v>0</v>
      </c>
      <c r="N49" s="140">
        <v>0</v>
      </c>
      <c r="O49" s="140">
        <v>0</v>
      </c>
      <c r="P49" s="140">
        <v>17</v>
      </c>
      <c r="Q49" s="141">
        <v>0</v>
      </c>
      <c r="R49" s="134">
        <f t="shared" si="3"/>
        <v>85</v>
      </c>
      <c r="S49" s="142">
        <v>0</v>
      </c>
      <c r="T49" s="134">
        <f t="shared" si="4"/>
        <v>85</v>
      </c>
      <c r="U49" s="113">
        <v>70</v>
      </c>
      <c r="V49" s="111">
        <v>65</v>
      </c>
      <c r="W49" s="111">
        <v>65</v>
      </c>
      <c r="X49" s="112">
        <v>62</v>
      </c>
      <c r="Y49" s="161"/>
    </row>
    <row r="50" spans="1:25" ht="23.25" customHeight="1" x14ac:dyDescent="0.4">
      <c r="A50" s="128" t="s">
        <v>65</v>
      </c>
      <c r="B50" s="25" t="s">
        <v>18</v>
      </c>
      <c r="C50" s="26">
        <v>354</v>
      </c>
      <c r="D50" s="111">
        <v>0</v>
      </c>
      <c r="E50" s="111">
        <v>0</v>
      </c>
      <c r="F50" s="111">
        <v>5</v>
      </c>
      <c r="G50" s="111">
        <v>35</v>
      </c>
      <c r="H50" s="27">
        <v>0</v>
      </c>
      <c r="I50" s="134">
        <f t="shared" si="1"/>
        <v>394</v>
      </c>
      <c r="J50" s="142">
        <v>22</v>
      </c>
      <c r="K50" s="134">
        <f t="shared" si="2"/>
        <v>416</v>
      </c>
      <c r="L50" s="113">
        <v>155</v>
      </c>
      <c r="M50" s="111">
        <v>0</v>
      </c>
      <c r="N50" s="111">
        <v>0</v>
      </c>
      <c r="O50" s="111">
        <v>5</v>
      </c>
      <c r="P50" s="111">
        <v>39</v>
      </c>
      <c r="Q50" s="27">
        <v>0</v>
      </c>
      <c r="R50" s="134">
        <f>SUM(L50:Q50)</f>
        <v>199</v>
      </c>
      <c r="S50" s="142">
        <v>0</v>
      </c>
      <c r="T50" s="134">
        <f t="shared" si="4"/>
        <v>199</v>
      </c>
      <c r="U50" s="113">
        <v>350</v>
      </c>
      <c r="V50" s="111">
        <v>368</v>
      </c>
      <c r="W50" s="111">
        <v>331</v>
      </c>
      <c r="X50" s="112">
        <v>222</v>
      </c>
    </row>
    <row r="51" spans="1:25" ht="23.25" customHeight="1" x14ac:dyDescent="0.4">
      <c r="A51" s="128" t="s">
        <v>66</v>
      </c>
      <c r="B51" s="25" t="s">
        <v>26</v>
      </c>
      <c r="C51" s="26">
        <v>199</v>
      </c>
      <c r="D51" s="111">
        <v>0</v>
      </c>
      <c r="E51" s="111">
        <v>0</v>
      </c>
      <c r="F51" s="111">
        <v>0</v>
      </c>
      <c r="G51" s="111">
        <v>0</v>
      </c>
      <c r="H51" s="27">
        <v>0</v>
      </c>
      <c r="I51" s="134">
        <f t="shared" si="1"/>
        <v>199</v>
      </c>
      <c r="J51" s="142">
        <v>0</v>
      </c>
      <c r="K51" s="134">
        <f t="shared" si="2"/>
        <v>199</v>
      </c>
      <c r="L51" s="113">
        <v>199</v>
      </c>
      <c r="M51" s="111">
        <v>0</v>
      </c>
      <c r="N51" s="111">
        <v>0</v>
      </c>
      <c r="O51" s="111">
        <v>0</v>
      </c>
      <c r="P51" s="111">
        <v>0</v>
      </c>
      <c r="Q51" s="27">
        <v>0</v>
      </c>
      <c r="R51" s="134">
        <f t="shared" si="3"/>
        <v>199</v>
      </c>
      <c r="S51" s="142">
        <v>0</v>
      </c>
      <c r="T51" s="134">
        <f t="shared" si="4"/>
        <v>199</v>
      </c>
      <c r="U51" s="113">
        <v>270</v>
      </c>
      <c r="V51" s="111">
        <v>550</v>
      </c>
      <c r="W51" s="111">
        <v>205</v>
      </c>
      <c r="X51" s="112">
        <v>199</v>
      </c>
    </row>
    <row r="52" spans="1:25" ht="23.25" customHeight="1" x14ac:dyDescent="0.4">
      <c r="A52" s="128" t="s">
        <v>67</v>
      </c>
      <c r="B52" s="25" t="s">
        <v>68</v>
      </c>
      <c r="C52" s="26">
        <v>169</v>
      </c>
      <c r="D52" s="111">
        <v>0</v>
      </c>
      <c r="E52" s="111">
        <v>0</v>
      </c>
      <c r="F52" s="111">
        <v>0</v>
      </c>
      <c r="G52" s="111">
        <v>21</v>
      </c>
      <c r="H52" s="27">
        <v>0</v>
      </c>
      <c r="I52" s="134">
        <f t="shared" si="1"/>
        <v>190</v>
      </c>
      <c r="J52" s="142">
        <v>0</v>
      </c>
      <c r="K52" s="134">
        <f t="shared" si="2"/>
        <v>190</v>
      </c>
      <c r="L52" s="113">
        <v>67</v>
      </c>
      <c r="M52" s="111">
        <v>1</v>
      </c>
      <c r="N52" s="111">
        <v>1</v>
      </c>
      <c r="O52" s="111">
        <v>0</v>
      </c>
      <c r="P52" s="111">
        <v>14</v>
      </c>
      <c r="Q52" s="27">
        <v>0</v>
      </c>
      <c r="R52" s="134">
        <f t="shared" si="3"/>
        <v>83</v>
      </c>
      <c r="S52" s="142">
        <v>0</v>
      </c>
      <c r="T52" s="134">
        <f t="shared" si="4"/>
        <v>83</v>
      </c>
      <c r="U52" s="113">
        <v>150</v>
      </c>
      <c r="V52" s="111">
        <v>185</v>
      </c>
      <c r="W52" s="111">
        <v>144</v>
      </c>
      <c r="X52" s="112">
        <v>113</v>
      </c>
      <c r="Y52" s="157"/>
    </row>
    <row r="53" spans="1:25" ht="23.25" customHeight="1" x14ac:dyDescent="0.4">
      <c r="A53" s="128" t="s">
        <v>69</v>
      </c>
      <c r="B53" s="25" t="s">
        <v>70</v>
      </c>
      <c r="C53" s="26">
        <v>200</v>
      </c>
      <c r="D53" s="111">
        <v>7</v>
      </c>
      <c r="E53" s="111">
        <v>0</v>
      </c>
      <c r="F53" s="111">
        <v>0</v>
      </c>
      <c r="G53" s="111">
        <v>95</v>
      </c>
      <c r="H53" s="27">
        <v>0</v>
      </c>
      <c r="I53" s="134">
        <f t="shared" si="1"/>
        <v>302</v>
      </c>
      <c r="J53" s="142">
        <v>27</v>
      </c>
      <c r="K53" s="134">
        <f t="shared" si="2"/>
        <v>329</v>
      </c>
      <c r="L53" s="113">
        <v>164</v>
      </c>
      <c r="M53" s="111">
        <v>5</v>
      </c>
      <c r="N53" s="111">
        <v>0</v>
      </c>
      <c r="O53" s="111">
        <v>0</v>
      </c>
      <c r="P53" s="111">
        <v>118</v>
      </c>
      <c r="Q53" s="27">
        <v>0</v>
      </c>
      <c r="R53" s="134">
        <f t="shared" si="3"/>
        <v>287</v>
      </c>
      <c r="S53" s="142">
        <v>10</v>
      </c>
      <c r="T53" s="134">
        <f t="shared" si="4"/>
        <v>297</v>
      </c>
      <c r="U53" s="113">
        <v>315</v>
      </c>
      <c r="V53" s="111">
        <v>315</v>
      </c>
      <c r="W53" s="111">
        <v>315</v>
      </c>
      <c r="X53" s="112">
        <v>307</v>
      </c>
      <c r="Y53" s="162"/>
    </row>
    <row r="54" spans="1:25" ht="23.25" customHeight="1" x14ac:dyDescent="0.4">
      <c r="A54" s="128" t="s">
        <v>95</v>
      </c>
      <c r="B54" s="25" t="s">
        <v>96</v>
      </c>
      <c r="C54" s="139">
        <v>42</v>
      </c>
      <c r="D54" s="111">
        <v>6</v>
      </c>
      <c r="E54" s="111">
        <v>5</v>
      </c>
      <c r="F54" s="111">
        <v>0</v>
      </c>
      <c r="G54" s="111">
        <v>22</v>
      </c>
      <c r="H54" s="27">
        <v>0</v>
      </c>
      <c r="I54" s="134">
        <f t="shared" si="1"/>
        <v>75</v>
      </c>
      <c r="J54" s="142">
        <v>0</v>
      </c>
      <c r="K54" s="134">
        <f t="shared" si="2"/>
        <v>75</v>
      </c>
      <c r="L54" s="113">
        <v>26</v>
      </c>
      <c r="M54" s="111">
        <v>3</v>
      </c>
      <c r="N54" s="111">
        <v>6</v>
      </c>
      <c r="O54" s="111">
        <v>0</v>
      </c>
      <c r="P54" s="111">
        <v>5</v>
      </c>
      <c r="Q54" s="27">
        <v>0</v>
      </c>
      <c r="R54" s="134">
        <f t="shared" si="3"/>
        <v>40</v>
      </c>
      <c r="S54" s="142">
        <v>0</v>
      </c>
      <c r="T54" s="134">
        <f t="shared" si="4"/>
        <v>40</v>
      </c>
      <c r="U54" s="113">
        <v>76</v>
      </c>
      <c r="V54" s="111">
        <v>53</v>
      </c>
      <c r="W54" s="111">
        <v>40</v>
      </c>
      <c r="X54" s="33">
        <v>40</v>
      </c>
      <c r="Y54" s="162"/>
    </row>
    <row r="55" spans="1:25" ht="23.25" customHeight="1" x14ac:dyDescent="0.4">
      <c r="A55" s="128" t="s">
        <v>196</v>
      </c>
      <c r="B55" s="25" t="s">
        <v>36</v>
      </c>
      <c r="C55" s="26">
        <v>4</v>
      </c>
      <c r="D55" s="111">
        <v>2</v>
      </c>
      <c r="E55" s="111">
        <v>48</v>
      </c>
      <c r="F55" s="111">
        <v>0</v>
      </c>
      <c r="G55" s="111">
        <v>18</v>
      </c>
      <c r="H55" s="27">
        <v>0</v>
      </c>
      <c r="I55" s="134">
        <f t="shared" si="1"/>
        <v>72</v>
      </c>
      <c r="J55" s="142">
        <v>12</v>
      </c>
      <c r="K55" s="134">
        <f t="shared" si="2"/>
        <v>84</v>
      </c>
      <c r="L55" s="113">
        <v>4</v>
      </c>
      <c r="M55" s="113">
        <v>2</v>
      </c>
      <c r="N55" s="113">
        <v>14</v>
      </c>
      <c r="O55" s="113">
        <v>0</v>
      </c>
      <c r="P55" s="113">
        <v>8</v>
      </c>
      <c r="Q55" s="28">
        <v>0</v>
      </c>
      <c r="R55" s="134">
        <f t="shared" si="3"/>
        <v>28</v>
      </c>
      <c r="S55" s="142">
        <v>0</v>
      </c>
      <c r="T55" s="134">
        <f t="shared" si="4"/>
        <v>28</v>
      </c>
      <c r="U55" s="109">
        <v>75</v>
      </c>
      <c r="V55" s="110">
        <v>140</v>
      </c>
      <c r="W55" s="110">
        <v>75</v>
      </c>
      <c r="X55" s="33">
        <v>72</v>
      </c>
      <c r="Y55" s="162"/>
    </row>
    <row r="56" spans="1:25" ht="23.25" customHeight="1" x14ac:dyDescent="0.4">
      <c r="A56" s="128" t="s">
        <v>71</v>
      </c>
      <c r="B56" s="25" t="s">
        <v>72</v>
      </c>
      <c r="C56" s="139">
        <v>704</v>
      </c>
      <c r="D56" s="140">
        <v>8</v>
      </c>
      <c r="E56" s="140">
        <v>0</v>
      </c>
      <c r="F56" s="140">
        <v>1</v>
      </c>
      <c r="G56" s="140">
        <v>50</v>
      </c>
      <c r="H56" s="141">
        <v>0</v>
      </c>
      <c r="I56" s="134">
        <f t="shared" si="1"/>
        <v>763</v>
      </c>
      <c r="J56" s="142">
        <v>0</v>
      </c>
      <c r="K56" s="134">
        <f t="shared" si="2"/>
        <v>763</v>
      </c>
      <c r="L56" s="113">
        <v>260</v>
      </c>
      <c r="M56" s="113">
        <v>1</v>
      </c>
      <c r="N56" s="113">
        <v>0</v>
      </c>
      <c r="O56" s="113">
        <v>0</v>
      </c>
      <c r="P56" s="113">
        <v>37</v>
      </c>
      <c r="Q56" s="28">
        <v>0</v>
      </c>
      <c r="R56" s="134">
        <f t="shared" si="3"/>
        <v>298</v>
      </c>
      <c r="S56" s="142">
        <v>0</v>
      </c>
      <c r="T56" s="134">
        <f t="shared" si="4"/>
        <v>298</v>
      </c>
      <c r="U56" s="113">
        <v>407</v>
      </c>
      <c r="V56" s="111">
        <v>809</v>
      </c>
      <c r="W56" s="111">
        <v>407</v>
      </c>
      <c r="X56" s="112">
        <v>407</v>
      </c>
      <c r="Y56" s="162"/>
    </row>
    <row r="57" spans="1:25" ht="23.25" customHeight="1" x14ac:dyDescent="0.4">
      <c r="A57" s="128" t="s">
        <v>73</v>
      </c>
      <c r="B57" s="25" t="s">
        <v>25</v>
      </c>
      <c r="C57" s="26">
        <v>131</v>
      </c>
      <c r="D57" s="111">
        <v>1</v>
      </c>
      <c r="E57" s="111">
        <v>14</v>
      </c>
      <c r="F57" s="111">
        <v>0</v>
      </c>
      <c r="G57" s="111">
        <v>50</v>
      </c>
      <c r="H57" s="27">
        <v>0</v>
      </c>
      <c r="I57" s="134">
        <f t="shared" si="1"/>
        <v>196</v>
      </c>
      <c r="J57" s="142">
        <v>0</v>
      </c>
      <c r="K57" s="134">
        <f t="shared" si="2"/>
        <v>196</v>
      </c>
      <c r="L57" s="113">
        <v>51</v>
      </c>
      <c r="M57" s="111">
        <v>6</v>
      </c>
      <c r="N57" s="111">
        <v>4</v>
      </c>
      <c r="O57" s="111">
        <v>0</v>
      </c>
      <c r="P57" s="111">
        <v>29</v>
      </c>
      <c r="Q57" s="27">
        <v>0</v>
      </c>
      <c r="R57" s="134">
        <f t="shared" si="3"/>
        <v>90</v>
      </c>
      <c r="S57" s="142">
        <v>0</v>
      </c>
      <c r="T57" s="134">
        <f t="shared" si="4"/>
        <v>90</v>
      </c>
      <c r="U57" s="113">
        <v>145</v>
      </c>
      <c r="V57" s="111">
        <v>462</v>
      </c>
      <c r="W57" s="111">
        <v>145</v>
      </c>
      <c r="X57" s="112">
        <v>134</v>
      </c>
      <c r="Y57" s="162"/>
    </row>
    <row r="58" spans="1:25" ht="23.25" customHeight="1" x14ac:dyDescent="0.4">
      <c r="A58" s="128" t="s">
        <v>74</v>
      </c>
      <c r="B58" s="25" t="s">
        <v>75</v>
      </c>
      <c r="C58" s="26">
        <v>122</v>
      </c>
      <c r="D58" s="111">
        <v>1</v>
      </c>
      <c r="E58" s="111">
        <v>25</v>
      </c>
      <c r="F58" s="111">
        <v>0</v>
      </c>
      <c r="G58" s="111">
        <v>24</v>
      </c>
      <c r="H58" s="27">
        <v>0</v>
      </c>
      <c r="I58" s="134">
        <f t="shared" si="1"/>
        <v>172</v>
      </c>
      <c r="J58" s="142">
        <v>0</v>
      </c>
      <c r="K58" s="134">
        <f t="shared" si="2"/>
        <v>172</v>
      </c>
      <c r="L58" s="113">
        <v>39</v>
      </c>
      <c r="M58" s="111">
        <v>3</v>
      </c>
      <c r="N58" s="111">
        <v>3</v>
      </c>
      <c r="O58" s="111">
        <v>0</v>
      </c>
      <c r="P58" s="111">
        <v>25</v>
      </c>
      <c r="Q58" s="27">
        <v>0</v>
      </c>
      <c r="R58" s="134">
        <f t="shared" si="3"/>
        <v>70</v>
      </c>
      <c r="S58" s="142">
        <v>0</v>
      </c>
      <c r="T58" s="134">
        <f t="shared" si="4"/>
        <v>70</v>
      </c>
      <c r="U58" s="113">
        <v>110</v>
      </c>
      <c r="V58" s="111">
        <v>169</v>
      </c>
      <c r="W58" s="111">
        <v>110</v>
      </c>
      <c r="X58" s="112">
        <v>110</v>
      </c>
      <c r="Y58" s="162"/>
    </row>
    <row r="59" spans="1:25" ht="23.25" customHeight="1" x14ac:dyDescent="0.4">
      <c r="A59" s="128" t="s">
        <v>215</v>
      </c>
      <c r="B59" s="25" t="s">
        <v>80</v>
      </c>
      <c r="C59" s="26">
        <v>9</v>
      </c>
      <c r="D59" s="111">
        <v>0</v>
      </c>
      <c r="E59" s="111">
        <v>1</v>
      </c>
      <c r="F59" s="111">
        <v>0</v>
      </c>
      <c r="G59" s="111">
        <v>11</v>
      </c>
      <c r="H59" s="27">
        <v>0</v>
      </c>
      <c r="I59" s="134">
        <f t="shared" si="1"/>
        <v>21</v>
      </c>
      <c r="J59" s="142">
        <v>0</v>
      </c>
      <c r="K59" s="134">
        <f t="shared" si="2"/>
        <v>21</v>
      </c>
      <c r="L59" s="113">
        <v>9</v>
      </c>
      <c r="M59" s="113">
        <v>1</v>
      </c>
      <c r="N59" s="113">
        <v>0</v>
      </c>
      <c r="O59" s="113">
        <v>0</v>
      </c>
      <c r="P59" s="113">
        <v>0</v>
      </c>
      <c r="Q59" s="28">
        <v>0</v>
      </c>
      <c r="R59" s="134">
        <f t="shared" si="3"/>
        <v>10</v>
      </c>
      <c r="S59" s="142">
        <v>0</v>
      </c>
      <c r="T59" s="134">
        <f t="shared" si="4"/>
        <v>10</v>
      </c>
      <c r="U59" s="123">
        <v>10</v>
      </c>
      <c r="V59" s="125">
        <v>12</v>
      </c>
      <c r="W59" s="125">
        <v>10</v>
      </c>
      <c r="X59" s="112">
        <v>9</v>
      </c>
      <c r="Y59" s="162"/>
    </row>
    <row r="60" spans="1:25" ht="23.25" customHeight="1" x14ac:dyDescent="0.4">
      <c r="A60" s="128" t="s">
        <v>76</v>
      </c>
      <c r="B60" s="25" t="s">
        <v>77</v>
      </c>
      <c r="C60" s="26">
        <v>196</v>
      </c>
      <c r="D60" s="111">
        <v>4</v>
      </c>
      <c r="E60" s="111">
        <v>0</v>
      </c>
      <c r="F60" s="111">
        <v>0</v>
      </c>
      <c r="G60" s="111">
        <v>43</v>
      </c>
      <c r="H60" s="27">
        <v>0</v>
      </c>
      <c r="I60" s="134">
        <f t="shared" si="1"/>
        <v>243</v>
      </c>
      <c r="J60" s="142">
        <v>21</v>
      </c>
      <c r="K60" s="134">
        <f t="shared" si="2"/>
        <v>264</v>
      </c>
      <c r="L60" s="123">
        <v>71</v>
      </c>
      <c r="M60" s="123">
        <v>7</v>
      </c>
      <c r="N60" s="123">
        <v>0</v>
      </c>
      <c r="O60" s="123">
        <v>0</v>
      </c>
      <c r="P60" s="123">
        <v>33</v>
      </c>
      <c r="Q60" s="124">
        <v>0</v>
      </c>
      <c r="R60" s="134">
        <f t="shared" si="3"/>
        <v>111</v>
      </c>
      <c r="S60" s="142">
        <v>0</v>
      </c>
      <c r="T60" s="134">
        <f t="shared" si="4"/>
        <v>111</v>
      </c>
      <c r="U60" s="113">
        <v>171</v>
      </c>
      <c r="V60" s="111">
        <v>313</v>
      </c>
      <c r="W60" s="111">
        <v>219</v>
      </c>
      <c r="X60" s="112">
        <v>165</v>
      </c>
      <c r="Y60" s="162"/>
    </row>
    <row r="61" spans="1:25" ht="23.25" customHeight="1" x14ac:dyDescent="0.4">
      <c r="A61" s="128" t="s">
        <v>78</v>
      </c>
      <c r="B61" s="25" t="s">
        <v>79</v>
      </c>
      <c r="C61" s="26">
        <v>189</v>
      </c>
      <c r="D61" s="111">
        <v>19</v>
      </c>
      <c r="E61" s="111">
        <v>0</v>
      </c>
      <c r="F61" s="111">
        <v>0</v>
      </c>
      <c r="G61" s="111">
        <v>96</v>
      </c>
      <c r="H61" s="27">
        <v>0</v>
      </c>
      <c r="I61" s="134">
        <f t="shared" si="1"/>
        <v>304</v>
      </c>
      <c r="J61" s="142">
        <v>0</v>
      </c>
      <c r="K61" s="134">
        <f t="shared" si="2"/>
        <v>304</v>
      </c>
      <c r="L61" s="113">
        <v>85</v>
      </c>
      <c r="M61" s="113">
        <v>17</v>
      </c>
      <c r="N61" s="113">
        <v>0</v>
      </c>
      <c r="O61" s="113">
        <v>0</v>
      </c>
      <c r="P61" s="113">
        <v>102</v>
      </c>
      <c r="Q61" s="28">
        <v>0</v>
      </c>
      <c r="R61" s="134">
        <f t="shared" si="3"/>
        <v>204</v>
      </c>
      <c r="S61" s="142">
        <v>0</v>
      </c>
      <c r="T61" s="134">
        <f t="shared" si="4"/>
        <v>204</v>
      </c>
      <c r="U61" s="113">
        <v>220</v>
      </c>
      <c r="V61" s="111">
        <v>352</v>
      </c>
      <c r="W61" s="111">
        <v>220</v>
      </c>
      <c r="X61" s="112">
        <v>216</v>
      </c>
      <c r="Y61" s="162"/>
    </row>
    <row r="62" spans="1:25" ht="23.25" customHeight="1" x14ac:dyDescent="0.4">
      <c r="A62" s="128" t="s">
        <v>81</v>
      </c>
      <c r="B62" s="25" t="s">
        <v>82</v>
      </c>
      <c r="C62" s="26">
        <v>119</v>
      </c>
      <c r="D62" s="111">
        <v>0</v>
      </c>
      <c r="E62" s="111">
        <v>0</v>
      </c>
      <c r="F62" s="111">
        <v>0</v>
      </c>
      <c r="G62" s="111">
        <v>30</v>
      </c>
      <c r="H62" s="27">
        <v>0</v>
      </c>
      <c r="I62" s="134">
        <f t="shared" si="1"/>
        <v>149</v>
      </c>
      <c r="J62" s="142">
        <v>0</v>
      </c>
      <c r="K62" s="134">
        <f t="shared" si="2"/>
        <v>149</v>
      </c>
      <c r="L62" s="113">
        <v>49</v>
      </c>
      <c r="M62" s="111">
        <v>0</v>
      </c>
      <c r="N62" s="111">
        <v>0</v>
      </c>
      <c r="O62" s="111">
        <v>0</v>
      </c>
      <c r="P62" s="111">
        <v>38</v>
      </c>
      <c r="Q62" s="27">
        <v>0</v>
      </c>
      <c r="R62" s="134">
        <f t="shared" si="3"/>
        <v>87</v>
      </c>
      <c r="S62" s="142">
        <v>0</v>
      </c>
      <c r="T62" s="134">
        <f t="shared" si="4"/>
        <v>87</v>
      </c>
      <c r="U62" s="113">
        <v>149</v>
      </c>
      <c r="V62" s="111">
        <v>165</v>
      </c>
      <c r="W62" s="111">
        <v>125</v>
      </c>
      <c r="X62" s="112">
        <v>121</v>
      </c>
    </row>
    <row r="63" spans="1:25" ht="23.25" customHeight="1" x14ac:dyDescent="0.4">
      <c r="A63" s="128" t="s">
        <v>83</v>
      </c>
      <c r="B63" s="25" t="s">
        <v>84</v>
      </c>
      <c r="C63" s="26">
        <v>126</v>
      </c>
      <c r="D63" s="111">
        <v>0</v>
      </c>
      <c r="E63" s="111">
        <v>0</v>
      </c>
      <c r="F63" s="111">
        <v>0</v>
      </c>
      <c r="G63" s="111">
        <v>42</v>
      </c>
      <c r="H63" s="27">
        <v>0</v>
      </c>
      <c r="I63" s="134">
        <f t="shared" si="1"/>
        <v>168</v>
      </c>
      <c r="J63" s="142">
        <v>0</v>
      </c>
      <c r="K63" s="134">
        <f t="shared" si="2"/>
        <v>168</v>
      </c>
      <c r="L63" s="113">
        <v>51</v>
      </c>
      <c r="M63" s="111">
        <v>0</v>
      </c>
      <c r="N63" s="111">
        <v>0</v>
      </c>
      <c r="O63" s="111">
        <v>0</v>
      </c>
      <c r="P63" s="111">
        <v>17</v>
      </c>
      <c r="Q63" s="27">
        <v>0</v>
      </c>
      <c r="R63" s="134">
        <f t="shared" si="3"/>
        <v>68</v>
      </c>
      <c r="S63" s="142">
        <v>0</v>
      </c>
      <c r="T63" s="134">
        <f t="shared" si="4"/>
        <v>68</v>
      </c>
      <c r="U63" s="113">
        <v>78</v>
      </c>
      <c r="V63" s="111">
        <v>90</v>
      </c>
      <c r="W63" s="111">
        <v>78</v>
      </c>
      <c r="X63" s="112">
        <v>78</v>
      </c>
      <c r="Y63" s="162"/>
    </row>
    <row r="64" spans="1:25" ht="23.25" customHeight="1" x14ac:dyDescent="0.4">
      <c r="A64" s="128" t="s">
        <v>85</v>
      </c>
      <c r="B64" s="25" t="s">
        <v>86</v>
      </c>
      <c r="C64" s="26">
        <v>256</v>
      </c>
      <c r="D64" s="111">
        <v>0</v>
      </c>
      <c r="E64" s="111">
        <v>0</v>
      </c>
      <c r="F64" s="111">
        <v>0</v>
      </c>
      <c r="G64" s="111">
        <v>66</v>
      </c>
      <c r="H64" s="27">
        <v>0</v>
      </c>
      <c r="I64" s="134">
        <f t="shared" si="1"/>
        <v>322</v>
      </c>
      <c r="J64" s="142">
        <v>12</v>
      </c>
      <c r="K64" s="134">
        <f t="shared" si="2"/>
        <v>334</v>
      </c>
      <c r="L64" s="113">
        <v>115</v>
      </c>
      <c r="M64" s="111">
        <v>0</v>
      </c>
      <c r="N64" s="111">
        <v>0</v>
      </c>
      <c r="O64" s="111">
        <v>0</v>
      </c>
      <c r="P64" s="111">
        <v>46</v>
      </c>
      <c r="Q64" s="27">
        <v>0</v>
      </c>
      <c r="R64" s="134">
        <f t="shared" si="3"/>
        <v>161</v>
      </c>
      <c r="S64" s="142">
        <v>5</v>
      </c>
      <c r="T64" s="134">
        <f t="shared" si="4"/>
        <v>166</v>
      </c>
      <c r="U64" s="34">
        <v>170</v>
      </c>
      <c r="V64" s="31">
        <v>410</v>
      </c>
      <c r="W64" s="31">
        <v>170</v>
      </c>
      <c r="X64" s="33">
        <v>170</v>
      </c>
      <c r="Y64" s="162"/>
    </row>
    <row r="65" spans="1:25" ht="23.25" customHeight="1" thickBot="1" x14ac:dyDescent="0.45">
      <c r="A65" s="129" t="s">
        <v>87</v>
      </c>
      <c r="B65" s="29" t="s">
        <v>88</v>
      </c>
      <c r="C65" s="30">
        <v>87</v>
      </c>
      <c r="D65" s="31">
        <v>0</v>
      </c>
      <c r="E65" s="31">
        <v>0</v>
      </c>
      <c r="F65" s="31">
        <v>0</v>
      </c>
      <c r="G65" s="31">
        <v>14</v>
      </c>
      <c r="H65" s="32">
        <v>0</v>
      </c>
      <c r="I65" s="134">
        <f t="shared" si="1"/>
        <v>101</v>
      </c>
      <c r="J65" s="137">
        <v>0</v>
      </c>
      <c r="K65" s="134">
        <f t="shared" si="2"/>
        <v>101</v>
      </c>
      <c r="L65" s="34">
        <v>43</v>
      </c>
      <c r="M65" s="31">
        <v>0</v>
      </c>
      <c r="N65" s="31">
        <v>0</v>
      </c>
      <c r="O65" s="31">
        <v>0</v>
      </c>
      <c r="P65" s="31">
        <v>7</v>
      </c>
      <c r="Q65" s="32">
        <v>0</v>
      </c>
      <c r="R65" s="134">
        <f t="shared" si="3"/>
        <v>50</v>
      </c>
      <c r="S65" s="137">
        <v>0</v>
      </c>
      <c r="T65" s="134">
        <f t="shared" si="4"/>
        <v>50</v>
      </c>
      <c r="U65" s="34">
        <v>75</v>
      </c>
      <c r="V65" s="31">
        <v>198</v>
      </c>
      <c r="W65" s="31">
        <v>75</v>
      </c>
      <c r="X65" s="33">
        <v>73</v>
      </c>
      <c r="Y65" s="162"/>
    </row>
    <row r="66" spans="1:25" s="35" customFormat="1" ht="23.25" customHeight="1" thickBot="1" x14ac:dyDescent="0.45">
      <c r="A66" s="179" t="s">
        <v>89</v>
      </c>
      <c r="B66" s="180"/>
      <c r="C66" s="12">
        <f>SUM(C10:C65)</f>
        <v>8224</v>
      </c>
      <c r="D66" s="13">
        <f t="shared" ref="D66:T66" si="5">SUM(D10:D65)</f>
        <v>96</v>
      </c>
      <c r="E66" s="13">
        <f t="shared" si="5"/>
        <v>144</v>
      </c>
      <c r="F66" s="13">
        <f t="shared" si="5"/>
        <v>6</v>
      </c>
      <c r="G66" s="13">
        <f t="shared" si="5"/>
        <v>1618</v>
      </c>
      <c r="H66" s="14">
        <f t="shared" si="5"/>
        <v>0</v>
      </c>
      <c r="I66" s="15">
        <f t="shared" si="5"/>
        <v>10088</v>
      </c>
      <c r="J66" s="16">
        <f t="shared" si="5"/>
        <v>287</v>
      </c>
      <c r="K66" s="15">
        <f t="shared" si="5"/>
        <v>10375</v>
      </c>
      <c r="L66" s="17">
        <f t="shared" si="5"/>
        <v>3816</v>
      </c>
      <c r="M66" s="13">
        <f t="shared" si="5"/>
        <v>76</v>
      </c>
      <c r="N66" s="13">
        <f t="shared" si="5"/>
        <v>49</v>
      </c>
      <c r="O66" s="13">
        <f t="shared" si="5"/>
        <v>12</v>
      </c>
      <c r="P66" s="13">
        <f t="shared" si="5"/>
        <v>1339</v>
      </c>
      <c r="Q66" s="14">
        <f t="shared" si="5"/>
        <v>0</v>
      </c>
      <c r="R66" s="15">
        <f t="shared" si="5"/>
        <v>5292</v>
      </c>
      <c r="S66" s="16">
        <f t="shared" si="5"/>
        <v>178</v>
      </c>
      <c r="T66" s="15">
        <f t="shared" si="5"/>
        <v>5470</v>
      </c>
      <c r="U66" s="17">
        <f>SUM(U10:U65)</f>
        <v>7432</v>
      </c>
      <c r="V66" s="13">
        <f>SUM(V10:V65)</f>
        <v>14210</v>
      </c>
      <c r="W66" s="14">
        <f>SUM(W10:W65)</f>
        <v>7284</v>
      </c>
      <c r="X66" s="15">
        <f>SUM(X10:X65)</f>
        <v>6541</v>
      </c>
      <c r="Y66" s="158"/>
    </row>
    <row r="67" spans="1:25" ht="7.5" customHeight="1" thickBot="1" x14ac:dyDescent="0.45">
      <c r="A67" s="103"/>
      <c r="B67" s="72"/>
      <c r="C67" s="73"/>
      <c r="D67" s="73"/>
      <c r="E67" s="73"/>
      <c r="F67" s="73"/>
      <c r="G67" s="73"/>
      <c r="H67" s="73"/>
      <c r="I67" s="73"/>
      <c r="J67" s="73"/>
      <c r="K67" s="73"/>
      <c r="L67" s="73"/>
      <c r="M67" s="73"/>
      <c r="N67" s="73"/>
      <c r="O67" s="73"/>
      <c r="P67" s="73"/>
      <c r="Q67" s="73"/>
      <c r="R67" s="73"/>
      <c r="S67" s="73"/>
      <c r="T67" s="73"/>
      <c r="U67" s="73"/>
      <c r="V67" s="73"/>
      <c r="W67" s="73"/>
      <c r="X67" s="73"/>
      <c r="Y67" s="158"/>
    </row>
    <row r="68" spans="1:25" ht="30.75" customHeight="1" thickBot="1" x14ac:dyDescent="0.45">
      <c r="A68" s="183" t="s">
        <v>143</v>
      </c>
      <c r="B68" s="184"/>
      <c r="C68" s="184"/>
      <c r="D68" s="184"/>
      <c r="E68" s="184"/>
      <c r="F68" s="143"/>
      <c r="G68" s="70"/>
      <c r="H68" s="70"/>
      <c r="I68" s="70"/>
      <c r="J68" s="70"/>
      <c r="K68" s="70"/>
      <c r="L68" s="70"/>
      <c r="M68" s="70"/>
      <c r="N68" s="70"/>
      <c r="O68" s="70"/>
      <c r="P68" s="70"/>
      <c r="Q68" s="70"/>
      <c r="R68" s="70"/>
      <c r="S68" s="70"/>
      <c r="T68" s="70"/>
      <c r="U68" s="70"/>
      <c r="V68" s="70"/>
      <c r="W68" s="70"/>
      <c r="X68" s="132"/>
      <c r="Y68" s="157"/>
    </row>
    <row r="69" spans="1:25" ht="23.25" customHeight="1" x14ac:dyDescent="0.4">
      <c r="A69" s="122" t="s">
        <v>175</v>
      </c>
      <c r="B69" s="20" t="s">
        <v>27</v>
      </c>
      <c r="C69" s="30">
        <v>0</v>
      </c>
      <c r="D69" s="21">
        <v>0</v>
      </c>
      <c r="E69" s="21">
        <v>0</v>
      </c>
      <c r="F69" s="21">
        <v>0</v>
      </c>
      <c r="G69" s="21">
        <v>76</v>
      </c>
      <c r="H69" s="22">
        <v>0</v>
      </c>
      <c r="I69" s="23">
        <f>SUM(C69:H69)</f>
        <v>76</v>
      </c>
      <c r="J69" s="142">
        <v>0</v>
      </c>
      <c r="K69" s="23">
        <f>SUM(I69:J69)</f>
        <v>76</v>
      </c>
      <c r="L69" s="24">
        <v>0</v>
      </c>
      <c r="M69" s="21">
        <v>0</v>
      </c>
      <c r="N69" s="21">
        <v>0</v>
      </c>
      <c r="O69" s="21">
        <v>0</v>
      </c>
      <c r="P69" s="21">
        <v>58</v>
      </c>
      <c r="Q69" s="24">
        <v>0</v>
      </c>
      <c r="R69" s="23">
        <f>SUM(L69:Q69)</f>
        <v>58</v>
      </c>
      <c r="S69" s="142">
        <v>0</v>
      </c>
      <c r="T69" s="23">
        <f>SUM(R69:S69)</f>
        <v>58</v>
      </c>
      <c r="U69" s="24">
        <v>85</v>
      </c>
      <c r="V69" s="21">
        <v>74</v>
      </c>
      <c r="W69" s="21">
        <v>62</v>
      </c>
      <c r="X69" s="134">
        <v>58</v>
      </c>
    </row>
    <row r="70" spans="1:25" ht="23.25" customHeight="1" x14ac:dyDescent="0.4">
      <c r="A70" s="122" t="s">
        <v>90</v>
      </c>
      <c r="B70" s="20" t="s">
        <v>18</v>
      </c>
      <c r="C70" s="30">
        <v>0</v>
      </c>
      <c r="D70" s="21">
        <v>0</v>
      </c>
      <c r="E70" s="21">
        <v>0</v>
      </c>
      <c r="F70" s="21">
        <v>0</v>
      </c>
      <c r="G70" s="21">
        <v>1884</v>
      </c>
      <c r="H70" s="22">
        <v>0</v>
      </c>
      <c r="I70" s="134">
        <f t="shared" ref="I70:I79" si="6">SUM(C70:H70)</f>
        <v>1884</v>
      </c>
      <c r="J70" s="142">
        <v>0</v>
      </c>
      <c r="K70" s="134">
        <f t="shared" ref="K70:K77" si="7">SUM(I70:J70)</f>
        <v>1884</v>
      </c>
      <c r="L70" s="24">
        <v>0</v>
      </c>
      <c r="M70" s="21">
        <v>0</v>
      </c>
      <c r="N70" s="21">
        <v>0</v>
      </c>
      <c r="O70" s="21">
        <v>0</v>
      </c>
      <c r="P70" s="21">
        <v>504</v>
      </c>
      <c r="Q70" s="24">
        <v>0</v>
      </c>
      <c r="R70" s="134">
        <f t="shared" ref="R70:R79" si="8">SUM(L70:Q70)</f>
        <v>504</v>
      </c>
      <c r="S70" s="142">
        <v>0</v>
      </c>
      <c r="T70" s="134">
        <f t="shared" ref="T70:T79" si="9">SUM(R70:S70)</f>
        <v>504</v>
      </c>
      <c r="U70" s="24">
        <v>841</v>
      </c>
      <c r="V70" s="21">
        <v>1330</v>
      </c>
      <c r="W70" s="21">
        <v>1330</v>
      </c>
      <c r="X70" s="134">
        <v>825</v>
      </c>
      <c r="Y70" s="160"/>
    </row>
    <row r="71" spans="1:25" ht="23.25" customHeight="1" x14ac:dyDescent="0.4">
      <c r="A71" s="128" t="s">
        <v>133</v>
      </c>
      <c r="B71" s="25" t="s">
        <v>91</v>
      </c>
      <c r="C71" s="30">
        <v>0</v>
      </c>
      <c r="D71" s="21">
        <v>0</v>
      </c>
      <c r="E71" s="21">
        <v>0</v>
      </c>
      <c r="F71" s="21">
        <v>0</v>
      </c>
      <c r="G71" s="21">
        <v>59</v>
      </c>
      <c r="H71" s="22">
        <v>0</v>
      </c>
      <c r="I71" s="134">
        <f t="shared" si="6"/>
        <v>59</v>
      </c>
      <c r="J71" s="142">
        <v>0</v>
      </c>
      <c r="K71" s="134">
        <f t="shared" si="7"/>
        <v>59</v>
      </c>
      <c r="L71" s="24">
        <v>0</v>
      </c>
      <c r="M71" s="21">
        <v>0</v>
      </c>
      <c r="N71" s="21">
        <v>0</v>
      </c>
      <c r="O71" s="21">
        <v>0</v>
      </c>
      <c r="P71" s="167">
        <v>34</v>
      </c>
      <c r="Q71" s="24">
        <v>0</v>
      </c>
      <c r="R71" s="134">
        <f t="shared" si="8"/>
        <v>34</v>
      </c>
      <c r="S71" s="142">
        <v>0</v>
      </c>
      <c r="T71" s="134">
        <f t="shared" si="9"/>
        <v>34</v>
      </c>
      <c r="U71" s="24">
        <v>60</v>
      </c>
      <c r="V71" s="21">
        <v>100</v>
      </c>
      <c r="W71" s="21">
        <v>60</v>
      </c>
      <c r="X71" s="134">
        <v>59</v>
      </c>
    </row>
    <row r="72" spans="1:25" ht="23.25" customHeight="1" x14ac:dyDescent="0.4">
      <c r="A72" s="128" t="s">
        <v>190</v>
      </c>
      <c r="B72" s="25" t="s">
        <v>46</v>
      </c>
      <c r="C72" s="26">
        <v>0</v>
      </c>
      <c r="D72" s="111">
        <v>0</v>
      </c>
      <c r="E72" s="111">
        <v>0</v>
      </c>
      <c r="F72" s="111">
        <v>0</v>
      </c>
      <c r="G72" s="111">
        <v>47</v>
      </c>
      <c r="H72" s="27">
        <v>0</v>
      </c>
      <c r="I72" s="134">
        <f t="shared" si="6"/>
        <v>47</v>
      </c>
      <c r="J72" s="142">
        <v>0</v>
      </c>
      <c r="K72" s="134">
        <f t="shared" si="7"/>
        <v>47</v>
      </c>
      <c r="L72" s="113">
        <v>0</v>
      </c>
      <c r="M72" s="111">
        <v>0</v>
      </c>
      <c r="N72" s="111">
        <v>0</v>
      </c>
      <c r="O72" s="111">
        <v>0</v>
      </c>
      <c r="P72" s="111">
        <v>42</v>
      </c>
      <c r="Q72" s="113">
        <v>0</v>
      </c>
      <c r="R72" s="134">
        <f t="shared" si="8"/>
        <v>42</v>
      </c>
      <c r="S72" s="142">
        <v>0</v>
      </c>
      <c r="T72" s="134">
        <f t="shared" si="9"/>
        <v>42</v>
      </c>
      <c r="U72" s="113">
        <v>50</v>
      </c>
      <c r="V72" s="111">
        <v>225</v>
      </c>
      <c r="W72" s="111">
        <v>50</v>
      </c>
      <c r="X72" s="112">
        <v>50</v>
      </c>
    </row>
    <row r="73" spans="1:25" ht="23.25" customHeight="1" x14ac:dyDescent="0.4">
      <c r="A73" s="128" t="s">
        <v>92</v>
      </c>
      <c r="B73" s="25" t="s">
        <v>93</v>
      </c>
      <c r="C73" s="26">
        <v>0</v>
      </c>
      <c r="D73" s="111">
        <v>0</v>
      </c>
      <c r="E73" s="111">
        <v>0</v>
      </c>
      <c r="F73" s="111">
        <v>0</v>
      </c>
      <c r="G73" s="111">
        <v>68</v>
      </c>
      <c r="H73" s="27">
        <v>0</v>
      </c>
      <c r="I73" s="134">
        <f t="shared" si="6"/>
        <v>68</v>
      </c>
      <c r="J73" s="142">
        <v>0</v>
      </c>
      <c r="K73" s="134">
        <f t="shared" si="7"/>
        <v>68</v>
      </c>
      <c r="L73" s="113">
        <v>0</v>
      </c>
      <c r="M73" s="111">
        <v>0</v>
      </c>
      <c r="N73" s="111">
        <v>0</v>
      </c>
      <c r="O73" s="111">
        <v>0</v>
      </c>
      <c r="P73" s="111">
        <v>59</v>
      </c>
      <c r="Q73" s="113">
        <v>0</v>
      </c>
      <c r="R73" s="134">
        <f t="shared" si="8"/>
        <v>59</v>
      </c>
      <c r="S73" s="142">
        <v>0</v>
      </c>
      <c r="T73" s="134">
        <f t="shared" si="9"/>
        <v>59</v>
      </c>
      <c r="U73" s="113">
        <v>62</v>
      </c>
      <c r="V73" s="111">
        <v>91</v>
      </c>
      <c r="W73" s="111">
        <v>69</v>
      </c>
      <c r="X73" s="112">
        <v>62</v>
      </c>
    </row>
    <row r="74" spans="1:25" ht="23.25" customHeight="1" x14ac:dyDescent="0.4">
      <c r="A74" s="128" t="s">
        <v>216</v>
      </c>
      <c r="B74" s="25" t="s">
        <v>70</v>
      </c>
      <c r="C74" s="26">
        <v>0</v>
      </c>
      <c r="D74" s="111">
        <v>0</v>
      </c>
      <c r="E74" s="111">
        <v>0</v>
      </c>
      <c r="F74" s="111">
        <v>0</v>
      </c>
      <c r="G74" s="111">
        <v>27</v>
      </c>
      <c r="H74" s="27">
        <v>0</v>
      </c>
      <c r="I74" s="134">
        <f t="shared" si="6"/>
        <v>27</v>
      </c>
      <c r="J74" s="142">
        <v>0</v>
      </c>
      <c r="K74" s="134">
        <f t="shared" si="7"/>
        <v>27</v>
      </c>
      <c r="L74" s="113">
        <v>0</v>
      </c>
      <c r="M74" s="111">
        <v>0</v>
      </c>
      <c r="N74" s="111">
        <v>0</v>
      </c>
      <c r="O74" s="111">
        <v>0</v>
      </c>
      <c r="P74" s="111">
        <v>27</v>
      </c>
      <c r="Q74" s="113">
        <v>0</v>
      </c>
      <c r="R74" s="134">
        <f t="shared" si="8"/>
        <v>27</v>
      </c>
      <c r="S74" s="142">
        <v>0</v>
      </c>
      <c r="T74" s="134">
        <f t="shared" si="9"/>
        <v>27</v>
      </c>
      <c r="U74" s="113">
        <v>35</v>
      </c>
      <c r="V74" s="111">
        <v>30</v>
      </c>
      <c r="W74" s="111">
        <v>30</v>
      </c>
      <c r="X74" s="112">
        <v>30</v>
      </c>
    </row>
    <row r="75" spans="1:25" ht="23.25" customHeight="1" x14ac:dyDescent="0.4">
      <c r="A75" s="128" t="s">
        <v>94</v>
      </c>
      <c r="B75" s="25" t="s">
        <v>26</v>
      </c>
      <c r="C75" s="26">
        <v>0</v>
      </c>
      <c r="D75" s="111">
        <v>5</v>
      </c>
      <c r="E75" s="111">
        <v>0</v>
      </c>
      <c r="F75" s="111">
        <v>0</v>
      </c>
      <c r="G75" s="111">
        <v>83</v>
      </c>
      <c r="H75" s="27">
        <v>0</v>
      </c>
      <c r="I75" s="134">
        <f t="shared" si="6"/>
        <v>88</v>
      </c>
      <c r="J75" s="142">
        <v>0</v>
      </c>
      <c r="K75" s="134">
        <f t="shared" si="7"/>
        <v>88</v>
      </c>
      <c r="L75" s="113">
        <v>0</v>
      </c>
      <c r="M75" s="111">
        <v>2</v>
      </c>
      <c r="N75" s="111">
        <v>0</v>
      </c>
      <c r="O75" s="111">
        <v>0</v>
      </c>
      <c r="P75" s="111">
        <v>82</v>
      </c>
      <c r="Q75" s="113">
        <v>0</v>
      </c>
      <c r="R75" s="134">
        <f t="shared" si="8"/>
        <v>84</v>
      </c>
      <c r="S75" s="142">
        <v>0</v>
      </c>
      <c r="T75" s="134">
        <f t="shared" si="9"/>
        <v>84</v>
      </c>
      <c r="U75" s="113">
        <v>120</v>
      </c>
      <c r="V75" s="111">
        <v>155</v>
      </c>
      <c r="W75" s="111">
        <v>93</v>
      </c>
      <c r="X75" s="112">
        <v>84</v>
      </c>
    </row>
    <row r="76" spans="1:25" ht="23.25" customHeight="1" x14ac:dyDescent="0.4">
      <c r="A76" s="127" t="s">
        <v>204</v>
      </c>
      <c r="B76" s="136" t="s">
        <v>18</v>
      </c>
      <c r="C76" s="26">
        <v>0</v>
      </c>
      <c r="D76" s="111">
        <v>0</v>
      </c>
      <c r="E76" s="111">
        <v>0</v>
      </c>
      <c r="F76" s="111">
        <v>0</v>
      </c>
      <c r="G76" s="111">
        <v>10</v>
      </c>
      <c r="H76" s="27">
        <v>0</v>
      </c>
      <c r="I76" s="134">
        <f t="shared" si="6"/>
        <v>10</v>
      </c>
      <c r="J76" s="142">
        <v>0</v>
      </c>
      <c r="K76" s="134">
        <f t="shared" si="7"/>
        <v>10</v>
      </c>
      <c r="L76" s="113">
        <v>0</v>
      </c>
      <c r="M76" s="111">
        <v>0</v>
      </c>
      <c r="N76" s="111">
        <v>0</v>
      </c>
      <c r="O76" s="111">
        <v>1</v>
      </c>
      <c r="P76" s="111">
        <v>11</v>
      </c>
      <c r="Q76" s="113">
        <v>0</v>
      </c>
      <c r="R76" s="134">
        <f t="shared" si="8"/>
        <v>12</v>
      </c>
      <c r="S76" s="142">
        <v>0</v>
      </c>
      <c r="T76" s="134">
        <f t="shared" si="9"/>
        <v>12</v>
      </c>
      <c r="U76" s="34">
        <v>35</v>
      </c>
      <c r="V76" s="31">
        <v>14</v>
      </c>
      <c r="W76" s="31">
        <v>14</v>
      </c>
      <c r="X76" s="33">
        <v>13</v>
      </c>
    </row>
    <row r="77" spans="1:25" ht="23.25" customHeight="1" x14ac:dyDescent="0.4">
      <c r="A77" s="127" t="s">
        <v>205</v>
      </c>
      <c r="B77" s="25" t="s">
        <v>80</v>
      </c>
      <c r="C77" s="30">
        <v>0</v>
      </c>
      <c r="D77" s="31">
        <v>0</v>
      </c>
      <c r="E77" s="31">
        <v>0</v>
      </c>
      <c r="F77" s="31">
        <v>0</v>
      </c>
      <c r="G77" s="31">
        <v>48</v>
      </c>
      <c r="H77" s="32">
        <v>0</v>
      </c>
      <c r="I77" s="134">
        <f t="shared" si="6"/>
        <v>48</v>
      </c>
      <c r="J77" s="142">
        <v>0</v>
      </c>
      <c r="K77" s="134">
        <f t="shared" si="7"/>
        <v>48</v>
      </c>
      <c r="L77" s="113">
        <v>0</v>
      </c>
      <c r="M77" s="113">
        <v>0</v>
      </c>
      <c r="N77" s="113">
        <v>0</v>
      </c>
      <c r="O77" s="113">
        <v>0</v>
      </c>
      <c r="P77" s="113">
        <v>28</v>
      </c>
      <c r="Q77" s="113">
        <v>0</v>
      </c>
      <c r="R77" s="134">
        <f t="shared" si="8"/>
        <v>28</v>
      </c>
      <c r="S77" s="142">
        <v>0</v>
      </c>
      <c r="T77" s="134">
        <f t="shared" si="9"/>
        <v>28</v>
      </c>
      <c r="U77" s="34">
        <v>60</v>
      </c>
      <c r="V77" s="31">
        <v>48</v>
      </c>
      <c r="W77" s="31">
        <v>47</v>
      </c>
      <c r="X77" s="33">
        <v>44</v>
      </c>
    </row>
    <row r="78" spans="1:25" ht="23.25" customHeight="1" x14ac:dyDescent="0.4">
      <c r="A78" s="127" t="s">
        <v>197</v>
      </c>
      <c r="B78" s="136" t="s">
        <v>198</v>
      </c>
      <c r="C78" s="30">
        <v>0</v>
      </c>
      <c r="D78" s="31">
        <v>0</v>
      </c>
      <c r="E78" s="31">
        <v>0</v>
      </c>
      <c r="F78" s="31">
        <v>0</v>
      </c>
      <c r="G78" s="31">
        <v>48</v>
      </c>
      <c r="H78" s="32">
        <v>0</v>
      </c>
      <c r="I78" s="134">
        <f t="shared" si="6"/>
        <v>48</v>
      </c>
      <c r="J78" s="142">
        <v>0</v>
      </c>
      <c r="K78" s="134">
        <f>SUM(I78:J78)</f>
        <v>48</v>
      </c>
      <c r="L78" s="113">
        <v>0</v>
      </c>
      <c r="M78" s="113">
        <v>0</v>
      </c>
      <c r="N78" s="113">
        <v>0</v>
      </c>
      <c r="O78" s="113">
        <v>0</v>
      </c>
      <c r="P78" s="113">
        <v>74</v>
      </c>
      <c r="Q78" s="113">
        <v>0</v>
      </c>
      <c r="R78" s="134">
        <f t="shared" si="8"/>
        <v>74</v>
      </c>
      <c r="S78" s="142">
        <v>0</v>
      </c>
      <c r="T78" s="134">
        <f t="shared" si="9"/>
        <v>74</v>
      </c>
      <c r="U78" s="111">
        <v>120</v>
      </c>
      <c r="V78" s="111">
        <v>48</v>
      </c>
      <c r="W78" s="111">
        <v>48</v>
      </c>
      <c r="X78" s="33">
        <v>48</v>
      </c>
    </row>
    <row r="79" spans="1:25" ht="23.25" customHeight="1" thickBot="1" x14ac:dyDescent="0.45">
      <c r="A79" s="128" t="s">
        <v>185</v>
      </c>
      <c r="B79" s="25" t="s">
        <v>26</v>
      </c>
      <c r="C79" s="26">
        <v>0</v>
      </c>
      <c r="D79" s="111">
        <v>0</v>
      </c>
      <c r="E79" s="111">
        <v>0</v>
      </c>
      <c r="F79" s="111">
        <v>0</v>
      </c>
      <c r="G79" s="111">
        <v>51</v>
      </c>
      <c r="H79" s="27">
        <v>0</v>
      </c>
      <c r="I79" s="134">
        <f t="shared" si="6"/>
        <v>51</v>
      </c>
      <c r="J79" s="137">
        <v>0</v>
      </c>
      <c r="K79" s="134">
        <f>SUM(I79:J79)</f>
        <v>51</v>
      </c>
      <c r="L79" s="123">
        <v>0</v>
      </c>
      <c r="M79" s="123">
        <v>0</v>
      </c>
      <c r="N79" s="123">
        <v>0</v>
      </c>
      <c r="O79" s="123">
        <v>0</v>
      </c>
      <c r="P79" s="123">
        <v>32</v>
      </c>
      <c r="Q79" s="124">
        <v>0</v>
      </c>
      <c r="R79" s="134">
        <f t="shared" si="8"/>
        <v>32</v>
      </c>
      <c r="S79" s="137">
        <v>0</v>
      </c>
      <c r="T79" s="134">
        <f t="shared" si="9"/>
        <v>32</v>
      </c>
      <c r="U79" s="123">
        <v>40</v>
      </c>
      <c r="V79" s="125">
        <v>34</v>
      </c>
      <c r="W79" s="125">
        <v>34</v>
      </c>
      <c r="X79" s="126">
        <v>34</v>
      </c>
    </row>
    <row r="80" spans="1:25" ht="23.25" customHeight="1" thickBot="1" x14ac:dyDescent="0.45">
      <c r="A80" s="179" t="s">
        <v>146</v>
      </c>
      <c r="B80" s="180"/>
      <c r="C80" s="12">
        <f t="shared" ref="C80:X80" si="10">SUM(C69:C79)</f>
        <v>0</v>
      </c>
      <c r="D80" s="13">
        <f t="shared" si="10"/>
        <v>5</v>
      </c>
      <c r="E80" s="13">
        <f t="shared" si="10"/>
        <v>0</v>
      </c>
      <c r="F80" s="13">
        <f t="shared" si="10"/>
        <v>0</v>
      </c>
      <c r="G80" s="13">
        <f t="shared" si="10"/>
        <v>2401</v>
      </c>
      <c r="H80" s="14">
        <f t="shared" si="10"/>
        <v>0</v>
      </c>
      <c r="I80" s="15">
        <f t="shared" si="10"/>
        <v>2406</v>
      </c>
      <c r="J80" s="16">
        <f t="shared" si="10"/>
        <v>0</v>
      </c>
      <c r="K80" s="15">
        <f t="shared" si="10"/>
        <v>2406</v>
      </c>
      <c r="L80" s="17">
        <f t="shared" si="10"/>
        <v>0</v>
      </c>
      <c r="M80" s="13">
        <f t="shared" si="10"/>
        <v>2</v>
      </c>
      <c r="N80" s="13">
        <f t="shared" si="10"/>
        <v>0</v>
      </c>
      <c r="O80" s="13">
        <f t="shared" si="10"/>
        <v>1</v>
      </c>
      <c r="P80" s="13">
        <f t="shared" si="10"/>
        <v>951</v>
      </c>
      <c r="Q80" s="14">
        <f t="shared" si="10"/>
        <v>0</v>
      </c>
      <c r="R80" s="15">
        <f t="shared" si="10"/>
        <v>954</v>
      </c>
      <c r="S80" s="16">
        <f t="shared" si="10"/>
        <v>0</v>
      </c>
      <c r="T80" s="15">
        <f t="shared" si="10"/>
        <v>954</v>
      </c>
      <c r="U80" s="17">
        <f t="shared" si="10"/>
        <v>1508</v>
      </c>
      <c r="V80" s="13">
        <f t="shared" si="10"/>
        <v>2149</v>
      </c>
      <c r="W80" s="14">
        <f t="shared" si="10"/>
        <v>1837</v>
      </c>
      <c r="X80" s="15">
        <f t="shared" si="10"/>
        <v>1307</v>
      </c>
      <c r="Y80" s="162"/>
    </row>
    <row r="81" spans="1:25" ht="23.25" customHeight="1" thickBot="1" x14ac:dyDescent="0.45">
      <c r="A81" s="187" t="s">
        <v>147</v>
      </c>
      <c r="B81" s="188"/>
      <c r="C81" s="36">
        <f t="shared" ref="C81:X81" si="11">C66+C80</f>
        <v>8224</v>
      </c>
      <c r="D81" s="37">
        <f t="shared" si="11"/>
        <v>101</v>
      </c>
      <c r="E81" s="37">
        <f t="shared" si="11"/>
        <v>144</v>
      </c>
      <c r="F81" s="37">
        <f t="shared" si="11"/>
        <v>6</v>
      </c>
      <c r="G81" s="37">
        <f t="shared" si="11"/>
        <v>4019</v>
      </c>
      <c r="H81" s="38">
        <f t="shared" si="11"/>
        <v>0</v>
      </c>
      <c r="I81" s="39">
        <f t="shared" si="11"/>
        <v>12494</v>
      </c>
      <c r="J81" s="40">
        <f t="shared" si="11"/>
        <v>287</v>
      </c>
      <c r="K81" s="39">
        <f t="shared" si="11"/>
        <v>12781</v>
      </c>
      <c r="L81" s="41">
        <f t="shared" si="11"/>
        <v>3816</v>
      </c>
      <c r="M81" s="37">
        <f t="shared" si="11"/>
        <v>78</v>
      </c>
      <c r="N81" s="37">
        <f t="shared" si="11"/>
        <v>49</v>
      </c>
      <c r="O81" s="37">
        <f t="shared" si="11"/>
        <v>13</v>
      </c>
      <c r="P81" s="37">
        <f t="shared" si="11"/>
        <v>2290</v>
      </c>
      <c r="Q81" s="38">
        <f t="shared" si="11"/>
        <v>0</v>
      </c>
      <c r="R81" s="39">
        <f t="shared" si="11"/>
        <v>6246</v>
      </c>
      <c r="S81" s="40">
        <f t="shared" si="11"/>
        <v>178</v>
      </c>
      <c r="T81" s="39">
        <f t="shared" si="11"/>
        <v>6424</v>
      </c>
      <c r="U81" s="41">
        <f t="shared" si="11"/>
        <v>8940</v>
      </c>
      <c r="V81" s="37">
        <f t="shared" si="11"/>
        <v>16359</v>
      </c>
      <c r="W81" s="38">
        <f t="shared" si="11"/>
        <v>9121</v>
      </c>
      <c r="X81" s="39">
        <f t="shared" si="11"/>
        <v>7848</v>
      </c>
      <c r="Y81" s="162"/>
    </row>
    <row r="82" spans="1:25" s="19" customFormat="1" ht="6" customHeight="1" thickBot="1" x14ac:dyDescent="0.45">
      <c r="A82" s="74"/>
      <c r="B82" s="74"/>
      <c r="C82" s="75"/>
      <c r="D82" s="75"/>
      <c r="E82" s="75"/>
      <c r="F82" s="75"/>
      <c r="G82" s="75"/>
      <c r="H82" s="75"/>
      <c r="I82" s="75"/>
      <c r="J82" s="75"/>
      <c r="K82" s="75"/>
      <c r="L82" s="75"/>
      <c r="M82" s="75"/>
      <c r="N82" s="75"/>
      <c r="O82" s="75"/>
      <c r="P82" s="75"/>
      <c r="Q82" s="75"/>
      <c r="R82" s="75"/>
      <c r="S82" s="75"/>
      <c r="T82" s="75"/>
      <c r="U82" s="75"/>
      <c r="V82" s="75"/>
      <c r="W82" s="75"/>
      <c r="X82" s="75"/>
      <c r="Y82" s="162"/>
    </row>
    <row r="83" spans="1:25" s="19" customFormat="1" ht="27.75" customHeight="1" thickBot="1" x14ac:dyDescent="0.45">
      <c r="A83" s="183" t="s">
        <v>144</v>
      </c>
      <c r="B83" s="184"/>
      <c r="C83" s="70"/>
      <c r="D83" s="70"/>
      <c r="E83" s="70"/>
      <c r="F83" s="70"/>
      <c r="G83" s="70"/>
      <c r="H83" s="70"/>
      <c r="I83" s="70"/>
      <c r="J83" s="70"/>
      <c r="K83" s="70"/>
      <c r="L83" s="70"/>
      <c r="M83" s="70"/>
      <c r="N83" s="70"/>
      <c r="O83" s="70"/>
      <c r="P83" s="70"/>
      <c r="Q83" s="70"/>
      <c r="R83" s="70"/>
      <c r="S83" s="70"/>
      <c r="T83" s="70"/>
      <c r="U83" s="70"/>
      <c r="V83" s="70"/>
      <c r="W83" s="70"/>
      <c r="X83" s="132"/>
      <c r="Y83" s="162"/>
    </row>
    <row r="84" spans="1:25" ht="24.75" customHeight="1" x14ac:dyDescent="0.4">
      <c r="A84" s="122" t="s">
        <v>166</v>
      </c>
      <c r="B84" s="20" t="s">
        <v>27</v>
      </c>
      <c r="C84" s="30">
        <v>145</v>
      </c>
      <c r="D84" s="21">
        <v>0</v>
      </c>
      <c r="E84" s="21">
        <v>0</v>
      </c>
      <c r="F84" s="21">
        <v>0</v>
      </c>
      <c r="G84" s="21">
        <v>0</v>
      </c>
      <c r="H84" s="22">
        <v>0</v>
      </c>
      <c r="I84" s="23">
        <f>SUM(C84:H84)</f>
        <v>145</v>
      </c>
      <c r="J84" s="142">
        <v>0</v>
      </c>
      <c r="K84" s="23">
        <f>SUM(I84:J84)</f>
        <v>145</v>
      </c>
      <c r="L84" s="24">
        <v>65</v>
      </c>
      <c r="M84" s="21">
        <v>0</v>
      </c>
      <c r="N84" s="21">
        <v>0</v>
      </c>
      <c r="O84" s="21">
        <v>0</v>
      </c>
      <c r="P84" s="21">
        <v>0</v>
      </c>
      <c r="Q84" s="22">
        <v>0</v>
      </c>
      <c r="R84" s="23">
        <f>SUM(L84:Q84)</f>
        <v>65</v>
      </c>
      <c r="S84" s="142">
        <v>0</v>
      </c>
      <c r="T84" s="23">
        <f>SUM(R84:S84)</f>
        <v>65</v>
      </c>
      <c r="U84" s="24">
        <v>80</v>
      </c>
      <c r="V84" s="21">
        <v>80</v>
      </c>
      <c r="W84" s="21">
        <v>80</v>
      </c>
      <c r="X84" s="134">
        <v>79</v>
      </c>
    </row>
    <row r="85" spans="1:25" ht="24.75" customHeight="1" x14ac:dyDescent="0.4">
      <c r="A85" s="122" t="s">
        <v>97</v>
      </c>
      <c r="B85" s="20" t="s">
        <v>15</v>
      </c>
      <c r="C85" s="30">
        <v>178</v>
      </c>
      <c r="D85" s="21">
        <v>0</v>
      </c>
      <c r="E85" s="21">
        <v>0</v>
      </c>
      <c r="F85" s="21">
        <v>0</v>
      </c>
      <c r="G85" s="21">
        <v>0</v>
      </c>
      <c r="H85" s="22">
        <v>0</v>
      </c>
      <c r="I85" s="134">
        <f t="shared" ref="I85:I141" si="12">SUM(C85:H85)</f>
        <v>178</v>
      </c>
      <c r="J85" s="142">
        <v>0</v>
      </c>
      <c r="K85" s="134">
        <f t="shared" ref="K85:K138" si="13">SUM(I85:J85)</f>
        <v>178</v>
      </c>
      <c r="L85" s="24">
        <v>78</v>
      </c>
      <c r="M85" s="21">
        <v>0</v>
      </c>
      <c r="N85" s="21">
        <v>0</v>
      </c>
      <c r="O85" s="21">
        <v>0</v>
      </c>
      <c r="P85" s="21">
        <v>0</v>
      </c>
      <c r="Q85" s="22">
        <v>0</v>
      </c>
      <c r="R85" s="134">
        <f t="shared" ref="R85:R141" si="14">SUM(L85:Q85)</f>
        <v>78</v>
      </c>
      <c r="S85" s="142">
        <v>0</v>
      </c>
      <c r="T85" s="134">
        <f t="shared" ref="T85:T141" si="15">SUM(R85:S85)</f>
        <v>78</v>
      </c>
      <c r="U85" s="24">
        <v>110</v>
      </c>
      <c r="V85" s="21">
        <v>210</v>
      </c>
      <c r="W85" s="21">
        <v>110</v>
      </c>
      <c r="X85" s="134">
        <v>108</v>
      </c>
    </row>
    <row r="86" spans="1:25" ht="24.75" customHeight="1" x14ac:dyDescent="0.4">
      <c r="A86" s="122" t="s">
        <v>230</v>
      </c>
      <c r="B86" s="20" t="s">
        <v>22</v>
      </c>
      <c r="C86" s="30">
        <v>76</v>
      </c>
      <c r="D86" s="21">
        <v>0</v>
      </c>
      <c r="E86" s="21">
        <v>0</v>
      </c>
      <c r="F86" s="21">
        <v>0</v>
      </c>
      <c r="G86" s="21">
        <v>0</v>
      </c>
      <c r="H86" s="22">
        <v>0</v>
      </c>
      <c r="I86" s="134">
        <f t="shared" si="12"/>
        <v>76</v>
      </c>
      <c r="J86" s="142">
        <v>0</v>
      </c>
      <c r="K86" s="134">
        <f t="shared" si="13"/>
        <v>76</v>
      </c>
      <c r="L86" s="24">
        <v>14</v>
      </c>
      <c r="M86" s="21">
        <v>0</v>
      </c>
      <c r="N86" s="21">
        <v>0</v>
      </c>
      <c r="O86" s="21">
        <v>0</v>
      </c>
      <c r="P86" s="21">
        <v>0</v>
      </c>
      <c r="Q86" s="22">
        <v>0</v>
      </c>
      <c r="R86" s="134">
        <f t="shared" si="14"/>
        <v>14</v>
      </c>
      <c r="S86" s="142">
        <v>0</v>
      </c>
      <c r="T86" s="134">
        <f t="shared" si="15"/>
        <v>14</v>
      </c>
      <c r="U86" s="24">
        <v>60</v>
      </c>
      <c r="V86" s="21">
        <v>60</v>
      </c>
      <c r="W86" s="21">
        <v>60</v>
      </c>
      <c r="X86" s="134">
        <v>60</v>
      </c>
    </row>
    <row r="87" spans="1:25" ht="24.75" customHeight="1" x14ac:dyDescent="0.4">
      <c r="A87" s="122" t="s">
        <v>217</v>
      </c>
      <c r="B87" s="20" t="s">
        <v>17</v>
      </c>
      <c r="C87" s="168">
        <v>2</v>
      </c>
      <c r="D87" s="21">
        <v>0</v>
      </c>
      <c r="E87" s="21">
        <v>0</v>
      </c>
      <c r="F87" s="21">
        <v>0</v>
      </c>
      <c r="G87" s="21">
        <v>0</v>
      </c>
      <c r="H87" s="22">
        <v>0</v>
      </c>
      <c r="I87" s="134">
        <f t="shared" si="12"/>
        <v>2</v>
      </c>
      <c r="J87" s="142">
        <v>0</v>
      </c>
      <c r="K87" s="134">
        <f t="shared" si="13"/>
        <v>2</v>
      </c>
      <c r="L87" s="24">
        <v>0</v>
      </c>
      <c r="M87" s="21">
        <v>0</v>
      </c>
      <c r="N87" s="21">
        <v>0</v>
      </c>
      <c r="O87" s="21">
        <v>0</v>
      </c>
      <c r="P87" s="21">
        <v>0</v>
      </c>
      <c r="Q87" s="22">
        <v>0</v>
      </c>
      <c r="R87" s="134">
        <f t="shared" si="14"/>
        <v>0</v>
      </c>
      <c r="S87" s="142">
        <v>0</v>
      </c>
      <c r="T87" s="134">
        <f t="shared" si="15"/>
        <v>0</v>
      </c>
      <c r="U87" s="24">
        <v>90</v>
      </c>
      <c r="V87" s="21">
        <v>17</v>
      </c>
      <c r="W87" s="21">
        <v>17</v>
      </c>
      <c r="X87" s="134">
        <v>15</v>
      </c>
    </row>
    <row r="88" spans="1:25" ht="23.25" customHeight="1" x14ac:dyDescent="0.4">
      <c r="A88" s="128" t="s">
        <v>98</v>
      </c>
      <c r="B88" s="25" t="s">
        <v>22</v>
      </c>
      <c r="C88" s="26">
        <v>545</v>
      </c>
      <c r="D88" s="111">
        <v>7</v>
      </c>
      <c r="E88" s="111">
        <v>36</v>
      </c>
      <c r="F88" s="111">
        <v>0</v>
      </c>
      <c r="G88" s="111">
        <v>0</v>
      </c>
      <c r="H88" s="27">
        <v>0</v>
      </c>
      <c r="I88" s="134">
        <f t="shared" si="12"/>
        <v>588</v>
      </c>
      <c r="J88" s="138">
        <v>0</v>
      </c>
      <c r="K88" s="134">
        <f t="shared" si="13"/>
        <v>588</v>
      </c>
      <c r="L88" s="113">
        <v>283</v>
      </c>
      <c r="M88" s="111">
        <v>1</v>
      </c>
      <c r="N88" s="111">
        <v>9</v>
      </c>
      <c r="O88" s="111">
        <v>0</v>
      </c>
      <c r="P88" s="111">
        <v>1</v>
      </c>
      <c r="Q88" s="27">
        <v>0</v>
      </c>
      <c r="R88" s="134">
        <f t="shared" si="14"/>
        <v>294</v>
      </c>
      <c r="S88" s="138">
        <v>0</v>
      </c>
      <c r="T88" s="134">
        <f t="shared" si="15"/>
        <v>294</v>
      </c>
      <c r="U88" s="113">
        <v>405</v>
      </c>
      <c r="V88" s="111">
        <v>492</v>
      </c>
      <c r="W88" s="111">
        <v>488</v>
      </c>
      <c r="X88" s="112">
        <v>361</v>
      </c>
    </row>
    <row r="89" spans="1:25" ht="23.25" customHeight="1" x14ac:dyDescent="0.4">
      <c r="A89" s="128" t="s">
        <v>199</v>
      </c>
      <c r="B89" s="25" t="s">
        <v>26</v>
      </c>
      <c r="C89" s="26">
        <v>596</v>
      </c>
      <c r="D89" s="111">
        <v>0</v>
      </c>
      <c r="E89" s="111">
        <v>0</v>
      </c>
      <c r="F89" s="111">
        <v>0</v>
      </c>
      <c r="G89" s="111">
        <v>0</v>
      </c>
      <c r="H89" s="27">
        <v>0</v>
      </c>
      <c r="I89" s="134">
        <f t="shared" si="12"/>
        <v>596</v>
      </c>
      <c r="J89" s="138">
        <v>0</v>
      </c>
      <c r="K89" s="134">
        <f t="shared" si="13"/>
        <v>596</v>
      </c>
      <c r="L89" s="113">
        <v>96</v>
      </c>
      <c r="M89" s="111">
        <v>0</v>
      </c>
      <c r="N89" s="111">
        <v>0</v>
      </c>
      <c r="O89" s="111">
        <v>0</v>
      </c>
      <c r="P89" s="111">
        <v>0</v>
      </c>
      <c r="Q89" s="27">
        <v>0</v>
      </c>
      <c r="R89" s="134">
        <f t="shared" si="14"/>
        <v>96</v>
      </c>
      <c r="S89" s="138">
        <v>0</v>
      </c>
      <c r="T89" s="134">
        <f t="shared" si="15"/>
        <v>96</v>
      </c>
      <c r="U89" s="113">
        <v>305</v>
      </c>
      <c r="V89" s="111">
        <v>305</v>
      </c>
      <c r="W89" s="111">
        <v>305</v>
      </c>
      <c r="X89" s="112">
        <v>292</v>
      </c>
    </row>
    <row r="90" spans="1:25" ht="23.25" customHeight="1" x14ac:dyDescent="0.4">
      <c r="A90" s="128" t="s">
        <v>210</v>
      </c>
      <c r="B90" s="25" t="s">
        <v>22</v>
      </c>
      <c r="C90" s="26">
        <v>476</v>
      </c>
      <c r="D90" s="111">
        <v>0</v>
      </c>
      <c r="E90" s="111">
        <v>0</v>
      </c>
      <c r="F90" s="111">
        <v>0</v>
      </c>
      <c r="G90" s="111">
        <v>0</v>
      </c>
      <c r="H90" s="27">
        <v>0</v>
      </c>
      <c r="I90" s="134">
        <f t="shared" si="12"/>
        <v>476</v>
      </c>
      <c r="J90" s="138">
        <v>0</v>
      </c>
      <c r="K90" s="134">
        <f t="shared" si="13"/>
        <v>476</v>
      </c>
      <c r="L90" s="113">
        <v>84</v>
      </c>
      <c r="M90" s="111">
        <v>0</v>
      </c>
      <c r="N90" s="111">
        <v>0</v>
      </c>
      <c r="O90" s="111">
        <v>0</v>
      </c>
      <c r="P90" s="111">
        <v>12</v>
      </c>
      <c r="Q90" s="27">
        <v>0</v>
      </c>
      <c r="R90" s="134">
        <f t="shared" si="14"/>
        <v>96</v>
      </c>
      <c r="S90" s="138">
        <v>0</v>
      </c>
      <c r="T90" s="134">
        <f t="shared" si="15"/>
        <v>96</v>
      </c>
      <c r="U90" s="113">
        <v>288</v>
      </c>
      <c r="V90" s="113">
        <v>288</v>
      </c>
      <c r="W90" s="113">
        <v>288</v>
      </c>
      <c r="X90" s="112">
        <v>287</v>
      </c>
    </row>
    <row r="91" spans="1:25" ht="23.25" customHeight="1" x14ac:dyDescent="0.4">
      <c r="A91" s="128" t="s">
        <v>200</v>
      </c>
      <c r="B91" s="25" t="s">
        <v>10</v>
      </c>
      <c r="C91" s="26">
        <v>546</v>
      </c>
      <c r="D91" s="111">
        <v>0</v>
      </c>
      <c r="E91" s="111">
        <v>0</v>
      </c>
      <c r="F91" s="111">
        <v>0</v>
      </c>
      <c r="G91" s="111">
        <v>0</v>
      </c>
      <c r="H91" s="27">
        <v>0</v>
      </c>
      <c r="I91" s="134">
        <f t="shared" si="12"/>
        <v>546</v>
      </c>
      <c r="J91" s="138">
        <v>0</v>
      </c>
      <c r="K91" s="134">
        <f t="shared" si="13"/>
        <v>546</v>
      </c>
      <c r="L91" s="113">
        <v>125</v>
      </c>
      <c r="M91" s="111">
        <v>0</v>
      </c>
      <c r="N91" s="111">
        <v>0</v>
      </c>
      <c r="O91" s="111">
        <v>0</v>
      </c>
      <c r="P91" s="111">
        <v>0</v>
      </c>
      <c r="Q91" s="27">
        <v>0</v>
      </c>
      <c r="R91" s="134">
        <f t="shared" si="14"/>
        <v>125</v>
      </c>
      <c r="S91" s="28">
        <v>0</v>
      </c>
      <c r="T91" s="134">
        <f t="shared" si="15"/>
        <v>125</v>
      </c>
      <c r="U91" s="113">
        <v>305</v>
      </c>
      <c r="V91" s="113">
        <v>281</v>
      </c>
      <c r="W91" s="113">
        <v>281</v>
      </c>
      <c r="X91" s="112">
        <v>278</v>
      </c>
    </row>
    <row r="92" spans="1:25" ht="23.25" customHeight="1" x14ac:dyDescent="0.4">
      <c r="A92" s="166" t="s">
        <v>218</v>
      </c>
      <c r="B92" s="25" t="s">
        <v>18</v>
      </c>
      <c r="C92" s="26">
        <v>193</v>
      </c>
      <c r="D92" s="111">
        <v>0</v>
      </c>
      <c r="E92" s="111">
        <v>0</v>
      </c>
      <c r="F92" s="111">
        <v>0</v>
      </c>
      <c r="G92" s="111">
        <v>0</v>
      </c>
      <c r="H92" s="27">
        <v>0</v>
      </c>
      <c r="I92" s="134">
        <f t="shared" si="12"/>
        <v>193</v>
      </c>
      <c r="J92" s="138">
        <v>0</v>
      </c>
      <c r="K92" s="134">
        <f t="shared" si="13"/>
        <v>193</v>
      </c>
      <c r="L92" s="113">
        <v>0</v>
      </c>
      <c r="M92" s="111">
        <v>0</v>
      </c>
      <c r="N92" s="111">
        <v>0</v>
      </c>
      <c r="O92" s="111">
        <v>0</v>
      </c>
      <c r="P92" s="111">
        <v>0</v>
      </c>
      <c r="Q92" s="27">
        <v>0</v>
      </c>
      <c r="R92" s="134">
        <f t="shared" si="14"/>
        <v>0</v>
      </c>
      <c r="S92" s="28">
        <v>0</v>
      </c>
      <c r="T92" s="134">
        <f t="shared" si="15"/>
        <v>0</v>
      </c>
      <c r="U92" s="113">
        <v>108</v>
      </c>
      <c r="V92" s="113">
        <v>115</v>
      </c>
      <c r="W92" s="113">
        <v>115</v>
      </c>
      <c r="X92" s="112">
        <v>108</v>
      </c>
    </row>
    <row r="93" spans="1:25" ht="23.25" customHeight="1" x14ac:dyDescent="0.4">
      <c r="A93" s="128" t="s">
        <v>99</v>
      </c>
      <c r="B93" s="25" t="s">
        <v>17</v>
      </c>
      <c r="C93" s="26">
        <v>465</v>
      </c>
      <c r="D93" s="111">
        <v>0</v>
      </c>
      <c r="E93" s="111">
        <v>0</v>
      </c>
      <c r="F93" s="111">
        <v>0</v>
      </c>
      <c r="G93" s="111">
        <v>0</v>
      </c>
      <c r="H93" s="27">
        <v>0</v>
      </c>
      <c r="I93" s="134">
        <f t="shared" si="12"/>
        <v>465</v>
      </c>
      <c r="J93" s="138">
        <v>0</v>
      </c>
      <c r="K93" s="134">
        <f t="shared" si="13"/>
        <v>465</v>
      </c>
      <c r="L93" s="113">
        <v>235</v>
      </c>
      <c r="M93" s="111">
        <v>0</v>
      </c>
      <c r="N93" s="111">
        <v>0</v>
      </c>
      <c r="O93" s="111">
        <v>0</v>
      </c>
      <c r="P93" s="111">
        <v>0</v>
      </c>
      <c r="Q93" s="27">
        <v>0</v>
      </c>
      <c r="R93" s="134">
        <f t="shared" si="14"/>
        <v>235</v>
      </c>
      <c r="S93" s="28">
        <v>0</v>
      </c>
      <c r="T93" s="134">
        <f t="shared" si="15"/>
        <v>235</v>
      </c>
      <c r="U93" s="113">
        <v>435</v>
      </c>
      <c r="V93" s="113">
        <v>475</v>
      </c>
      <c r="W93" s="113">
        <v>475</v>
      </c>
      <c r="X93" s="112">
        <v>336</v>
      </c>
    </row>
    <row r="94" spans="1:25" ht="23.25" customHeight="1" x14ac:dyDescent="0.4">
      <c r="A94" s="128" t="s">
        <v>100</v>
      </c>
      <c r="B94" s="25" t="s">
        <v>101</v>
      </c>
      <c r="C94" s="26">
        <v>85</v>
      </c>
      <c r="D94" s="111">
        <v>1</v>
      </c>
      <c r="E94" s="111">
        <v>0</v>
      </c>
      <c r="F94" s="111">
        <v>0</v>
      </c>
      <c r="G94" s="111">
        <v>2</v>
      </c>
      <c r="H94" s="27">
        <v>0</v>
      </c>
      <c r="I94" s="134">
        <f t="shared" si="12"/>
        <v>88</v>
      </c>
      <c r="J94" s="138">
        <v>0</v>
      </c>
      <c r="K94" s="134">
        <f t="shared" si="13"/>
        <v>88</v>
      </c>
      <c r="L94" s="113">
        <v>37</v>
      </c>
      <c r="M94" s="111">
        <v>2</v>
      </c>
      <c r="N94" s="111">
        <v>0</v>
      </c>
      <c r="O94" s="111">
        <v>0</v>
      </c>
      <c r="P94" s="111">
        <v>0</v>
      </c>
      <c r="Q94" s="27">
        <v>0</v>
      </c>
      <c r="R94" s="134">
        <f t="shared" si="14"/>
        <v>39</v>
      </c>
      <c r="S94" s="138">
        <v>0</v>
      </c>
      <c r="T94" s="134">
        <f t="shared" si="15"/>
        <v>39</v>
      </c>
      <c r="U94" s="113">
        <v>96</v>
      </c>
      <c r="V94" s="113">
        <v>59</v>
      </c>
      <c r="W94" s="113">
        <v>59</v>
      </c>
      <c r="X94" s="112">
        <v>59</v>
      </c>
    </row>
    <row r="95" spans="1:25" ht="23.25" customHeight="1" x14ac:dyDescent="0.4">
      <c r="A95" s="128" t="s">
        <v>90</v>
      </c>
      <c r="B95" s="25" t="s">
        <v>18</v>
      </c>
      <c r="C95" s="26">
        <v>559</v>
      </c>
      <c r="D95" s="111">
        <v>0</v>
      </c>
      <c r="E95" s="111">
        <v>0</v>
      </c>
      <c r="F95" s="111">
        <v>0</v>
      </c>
      <c r="G95" s="111">
        <v>0</v>
      </c>
      <c r="H95" s="27">
        <v>0</v>
      </c>
      <c r="I95" s="134">
        <f t="shared" si="12"/>
        <v>559</v>
      </c>
      <c r="J95" s="138">
        <v>0</v>
      </c>
      <c r="K95" s="134">
        <f t="shared" si="13"/>
        <v>559</v>
      </c>
      <c r="L95" s="113">
        <v>89</v>
      </c>
      <c r="M95" s="111">
        <v>0</v>
      </c>
      <c r="N95" s="111">
        <v>0</v>
      </c>
      <c r="O95" s="111">
        <v>0</v>
      </c>
      <c r="P95" s="111">
        <v>0</v>
      </c>
      <c r="Q95" s="27">
        <v>0</v>
      </c>
      <c r="R95" s="134">
        <f t="shared" si="14"/>
        <v>89</v>
      </c>
      <c r="S95" s="138">
        <v>0</v>
      </c>
      <c r="T95" s="134">
        <f t="shared" si="15"/>
        <v>89</v>
      </c>
      <c r="U95" s="113">
        <v>311</v>
      </c>
      <c r="V95" s="113">
        <v>498</v>
      </c>
      <c r="W95" s="113">
        <v>498</v>
      </c>
      <c r="X95" s="112">
        <v>301</v>
      </c>
    </row>
    <row r="96" spans="1:25" ht="23.25" customHeight="1" x14ac:dyDescent="0.4">
      <c r="A96" s="128" t="s">
        <v>228</v>
      </c>
      <c r="B96" s="25" t="s">
        <v>18</v>
      </c>
      <c r="C96" s="26">
        <v>142</v>
      </c>
      <c r="D96" s="111">
        <v>0</v>
      </c>
      <c r="E96" s="111">
        <v>0</v>
      </c>
      <c r="F96" s="111">
        <v>0</v>
      </c>
      <c r="G96" s="111">
        <v>0</v>
      </c>
      <c r="H96" s="27">
        <v>0</v>
      </c>
      <c r="I96" s="134">
        <f t="shared" si="12"/>
        <v>142</v>
      </c>
      <c r="J96" s="138">
        <v>0</v>
      </c>
      <c r="K96" s="134">
        <f t="shared" si="13"/>
        <v>142</v>
      </c>
      <c r="L96" s="113">
        <v>38</v>
      </c>
      <c r="M96" s="111">
        <v>0</v>
      </c>
      <c r="N96" s="111">
        <v>0</v>
      </c>
      <c r="O96" s="111">
        <v>0</v>
      </c>
      <c r="P96" s="111">
        <v>0</v>
      </c>
      <c r="Q96" s="27">
        <v>0</v>
      </c>
      <c r="R96" s="134">
        <f t="shared" si="14"/>
        <v>38</v>
      </c>
      <c r="S96" s="138">
        <v>2</v>
      </c>
      <c r="T96" s="134">
        <f t="shared" si="15"/>
        <v>40</v>
      </c>
      <c r="U96" s="113">
        <v>77</v>
      </c>
      <c r="V96" s="113">
        <v>77</v>
      </c>
      <c r="W96" s="113">
        <v>77</v>
      </c>
      <c r="X96" s="112">
        <v>77</v>
      </c>
    </row>
    <row r="97" spans="1:24" ht="23.25" customHeight="1" x14ac:dyDescent="0.4">
      <c r="A97" s="128" t="s">
        <v>41</v>
      </c>
      <c r="B97" s="25" t="s">
        <v>26</v>
      </c>
      <c r="C97" s="26">
        <v>204</v>
      </c>
      <c r="D97" s="111">
        <v>0</v>
      </c>
      <c r="E97" s="111">
        <v>0</v>
      </c>
      <c r="F97" s="111">
        <v>0</v>
      </c>
      <c r="G97" s="111">
        <v>0</v>
      </c>
      <c r="H97" s="27">
        <v>0</v>
      </c>
      <c r="I97" s="134">
        <f t="shared" si="12"/>
        <v>204</v>
      </c>
      <c r="J97" s="138">
        <v>62</v>
      </c>
      <c r="K97" s="134">
        <f t="shared" si="13"/>
        <v>266</v>
      </c>
      <c r="L97" s="113">
        <v>140</v>
      </c>
      <c r="M97" s="111">
        <v>0</v>
      </c>
      <c r="N97" s="111">
        <v>0</v>
      </c>
      <c r="O97" s="111">
        <v>0</v>
      </c>
      <c r="P97" s="111">
        <v>0</v>
      </c>
      <c r="Q97" s="27">
        <v>0</v>
      </c>
      <c r="R97" s="134">
        <f t="shared" si="14"/>
        <v>140</v>
      </c>
      <c r="S97" s="138">
        <v>35</v>
      </c>
      <c r="T97" s="134">
        <f t="shared" si="15"/>
        <v>175</v>
      </c>
      <c r="U97" s="113">
        <v>120</v>
      </c>
      <c r="V97" s="113">
        <v>143</v>
      </c>
      <c r="W97" s="113">
        <v>143</v>
      </c>
      <c r="X97" s="112">
        <v>109</v>
      </c>
    </row>
    <row r="98" spans="1:24" ht="23.25" customHeight="1" x14ac:dyDescent="0.4">
      <c r="A98" s="128" t="s">
        <v>211</v>
      </c>
      <c r="B98" s="25" t="s">
        <v>64</v>
      </c>
      <c r="C98" s="26">
        <v>12</v>
      </c>
      <c r="D98" s="111">
        <v>0</v>
      </c>
      <c r="E98" s="111">
        <v>0</v>
      </c>
      <c r="F98" s="111">
        <v>0</v>
      </c>
      <c r="G98" s="111">
        <v>0</v>
      </c>
      <c r="H98" s="27">
        <v>0</v>
      </c>
      <c r="I98" s="134">
        <f t="shared" si="12"/>
        <v>12</v>
      </c>
      <c r="J98" s="138">
        <v>0</v>
      </c>
      <c r="K98" s="134">
        <f t="shared" si="13"/>
        <v>12</v>
      </c>
      <c r="L98" s="113">
        <v>5</v>
      </c>
      <c r="M98" s="111">
        <v>0</v>
      </c>
      <c r="N98" s="111">
        <v>0</v>
      </c>
      <c r="O98" s="111">
        <v>0</v>
      </c>
      <c r="P98" s="111">
        <v>0</v>
      </c>
      <c r="Q98" s="27">
        <v>0</v>
      </c>
      <c r="R98" s="134">
        <f t="shared" si="14"/>
        <v>5</v>
      </c>
      <c r="S98" s="138">
        <v>0</v>
      </c>
      <c r="T98" s="134">
        <f t="shared" si="15"/>
        <v>5</v>
      </c>
      <c r="U98" s="113">
        <v>35</v>
      </c>
      <c r="V98" s="113">
        <v>10</v>
      </c>
      <c r="W98" s="113">
        <v>10</v>
      </c>
      <c r="X98" s="112">
        <v>8</v>
      </c>
    </row>
    <row r="99" spans="1:24" ht="23.25" customHeight="1" x14ac:dyDescent="0.4">
      <c r="A99" s="128" t="s">
        <v>164</v>
      </c>
      <c r="B99" s="25" t="s">
        <v>46</v>
      </c>
      <c r="C99" s="26">
        <v>281</v>
      </c>
      <c r="D99" s="111">
        <v>0</v>
      </c>
      <c r="E99" s="111">
        <v>0</v>
      </c>
      <c r="F99" s="111">
        <v>0</v>
      </c>
      <c r="G99" s="111">
        <v>0</v>
      </c>
      <c r="H99" s="27">
        <v>0</v>
      </c>
      <c r="I99" s="134">
        <f t="shared" si="12"/>
        <v>281</v>
      </c>
      <c r="J99" s="138">
        <v>69</v>
      </c>
      <c r="K99" s="134">
        <f t="shared" si="13"/>
        <v>350</v>
      </c>
      <c r="L99" s="113">
        <v>132</v>
      </c>
      <c r="M99" s="111">
        <v>0</v>
      </c>
      <c r="N99" s="111">
        <v>0</v>
      </c>
      <c r="O99" s="111">
        <v>0</v>
      </c>
      <c r="P99" s="111">
        <v>0</v>
      </c>
      <c r="Q99" s="27">
        <v>0</v>
      </c>
      <c r="R99" s="134">
        <f t="shared" si="14"/>
        <v>132</v>
      </c>
      <c r="S99" s="138">
        <v>61</v>
      </c>
      <c r="T99" s="134">
        <f t="shared" si="15"/>
        <v>193</v>
      </c>
      <c r="U99" s="113">
        <v>150</v>
      </c>
      <c r="V99" s="113">
        <v>265</v>
      </c>
      <c r="W99" s="113">
        <v>174</v>
      </c>
      <c r="X99" s="112">
        <v>148</v>
      </c>
    </row>
    <row r="100" spans="1:24" ht="23.25" customHeight="1" x14ac:dyDescent="0.4">
      <c r="A100" s="128" t="s">
        <v>191</v>
      </c>
      <c r="B100" s="25" t="s">
        <v>45</v>
      </c>
      <c r="C100" s="26">
        <v>49</v>
      </c>
      <c r="D100" s="111">
        <v>1</v>
      </c>
      <c r="E100" s="111">
        <v>0</v>
      </c>
      <c r="F100" s="111">
        <v>0</v>
      </c>
      <c r="G100" s="111">
        <v>0</v>
      </c>
      <c r="H100" s="27">
        <v>0</v>
      </c>
      <c r="I100" s="134">
        <f t="shared" si="12"/>
        <v>50</v>
      </c>
      <c r="J100" s="138">
        <v>0</v>
      </c>
      <c r="K100" s="134">
        <f t="shared" si="13"/>
        <v>50</v>
      </c>
      <c r="L100" s="113">
        <v>22</v>
      </c>
      <c r="M100" s="111">
        <v>0</v>
      </c>
      <c r="N100" s="111">
        <v>0</v>
      </c>
      <c r="O100" s="111">
        <v>0</v>
      </c>
      <c r="P100" s="111">
        <v>0</v>
      </c>
      <c r="Q100" s="27">
        <v>0</v>
      </c>
      <c r="R100" s="134">
        <f t="shared" si="14"/>
        <v>22</v>
      </c>
      <c r="S100" s="138">
        <v>0</v>
      </c>
      <c r="T100" s="134">
        <f t="shared" si="15"/>
        <v>22</v>
      </c>
      <c r="U100" s="113">
        <v>40</v>
      </c>
      <c r="V100" s="113">
        <v>33</v>
      </c>
      <c r="W100" s="113">
        <v>33</v>
      </c>
      <c r="X100" s="112">
        <v>25</v>
      </c>
    </row>
    <row r="101" spans="1:24" ht="23.25" customHeight="1" x14ac:dyDescent="0.4">
      <c r="A101" s="128" t="s">
        <v>102</v>
      </c>
      <c r="B101" s="25" t="s">
        <v>103</v>
      </c>
      <c r="C101" s="26">
        <v>323</v>
      </c>
      <c r="D101" s="111">
        <v>0</v>
      </c>
      <c r="E101" s="111">
        <v>0</v>
      </c>
      <c r="F101" s="111">
        <v>0</v>
      </c>
      <c r="G101" s="111">
        <v>0</v>
      </c>
      <c r="H101" s="27">
        <v>0</v>
      </c>
      <c r="I101" s="134">
        <f t="shared" si="12"/>
        <v>323</v>
      </c>
      <c r="J101" s="138">
        <v>67</v>
      </c>
      <c r="K101" s="134">
        <f t="shared" si="13"/>
        <v>390</v>
      </c>
      <c r="L101" s="113">
        <v>101</v>
      </c>
      <c r="M101" s="111">
        <v>0</v>
      </c>
      <c r="N101" s="111">
        <v>0</v>
      </c>
      <c r="O101" s="111">
        <v>0</v>
      </c>
      <c r="P101" s="111">
        <v>0</v>
      </c>
      <c r="Q101" s="27">
        <v>0</v>
      </c>
      <c r="R101" s="134">
        <f t="shared" si="14"/>
        <v>101</v>
      </c>
      <c r="S101" s="138">
        <v>95</v>
      </c>
      <c r="T101" s="134">
        <f t="shared" si="15"/>
        <v>196</v>
      </c>
      <c r="U101" s="113">
        <v>163</v>
      </c>
      <c r="V101" s="113">
        <v>322</v>
      </c>
      <c r="W101" s="113">
        <v>299</v>
      </c>
      <c r="X101" s="112">
        <v>160</v>
      </c>
    </row>
    <row r="102" spans="1:24" ht="23.25" customHeight="1" x14ac:dyDescent="0.4">
      <c r="A102" s="128" t="s">
        <v>188</v>
      </c>
      <c r="B102" s="25" t="s">
        <v>17</v>
      </c>
      <c r="C102" s="26">
        <v>0</v>
      </c>
      <c r="D102" s="111">
        <v>0</v>
      </c>
      <c r="E102" s="111">
        <v>0</v>
      </c>
      <c r="F102" s="111">
        <v>0</v>
      </c>
      <c r="G102" s="111">
        <v>0</v>
      </c>
      <c r="H102" s="27">
        <v>0</v>
      </c>
      <c r="I102" s="134">
        <f t="shared" si="12"/>
        <v>0</v>
      </c>
      <c r="J102" s="138">
        <v>0</v>
      </c>
      <c r="K102" s="134">
        <f t="shared" si="13"/>
        <v>0</v>
      </c>
      <c r="L102" s="113">
        <v>0</v>
      </c>
      <c r="M102" s="111">
        <v>0</v>
      </c>
      <c r="N102" s="111">
        <v>0</v>
      </c>
      <c r="O102" s="111">
        <v>0</v>
      </c>
      <c r="P102" s="111">
        <v>0</v>
      </c>
      <c r="Q102" s="27">
        <v>0</v>
      </c>
      <c r="R102" s="134">
        <f t="shared" si="14"/>
        <v>0</v>
      </c>
      <c r="S102" s="138">
        <v>0</v>
      </c>
      <c r="T102" s="134">
        <f t="shared" si="15"/>
        <v>0</v>
      </c>
      <c r="U102" s="113">
        <v>0</v>
      </c>
      <c r="V102" s="113">
        <v>0</v>
      </c>
      <c r="W102" s="113">
        <v>0</v>
      </c>
      <c r="X102" s="112">
        <v>0</v>
      </c>
    </row>
    <row r="103" spans="1:24" ht="23.25" customHeight="1" x14ac:dyDescent="0.4">
      <c r="A103" s="128" t="s">
        <v>104</v>
      </c>
      <c r="B103" s="25" t="s">
        <v>27</v>
      </c>
      <c r="C103" s="26">
        <v>93</v>
      </c>
      <c r="D103" s="111">
        <v>0</v>
      </c>
      <c r="E103" s="111">
        <v>0</v>
      </c>
      <c r="F103" s="111">
        <v>0</v>
      </c>
      <c r="G103" s="111">
        <v>0</v>
      </c>
      <c r="H103" s="27">
        <v>0</v>
      </c>
      <c r="I103" s="134">
        <f t="shared" si="12"/>
        <v>93</v>
      </c>
      <c r="J103" s="138">
        <v>0</v>
      </c>
      <c r="K103" s="134">
        <f t="shared" si="13"/>
        <v>93</v>
      </c>
      <c r="L103" s="113">
        <v>19</v>
      </c>
      <c r="M103" s="111">
        <v>0</v>
      </c>
      <c r="N103" s="111">
        <v>0</v>
      </c>
      <c r="O103" s="111">
        <v>0</v>
      </c>
      <c r="P103" s="111">
        <v>0</v>
      </c>
      <c r="Q103" s="27">
        <v>0</v>
      </c>
      <c r="R103" s="134">
        <f t="shared" si="14"/>
        <v>19</v>
      </c>
      <c r="S103" s="138">
        <v>0</v>
      </c>
      <c r="T103" s="134">
        <f t="shared" si="15"/>
        <v>19</v>
      </c>
      <c r="U103" s="131">
        <v>135</v>
      </c>
      <c r="V103" s="131">
        <v>53</v>
      </c>
      <c r="W103" s="131">
        <v>52</v>
      </c>
      <c r="X103" s="112">
        <v>51</v>
      </c>
    </row>
    <row r="104" spans="1:24" ht="23.25" customHeight="1" x14ac:dyDescent="0.4">
      <c r="A104" s="128" t="s">
        <v>105</v>
      </c>
      <c r="B104" s="25" t="s">
        <v>26</v>
      </c>
      <c r="C104" s="26">
        <v>441</v>
      </c>
      <c r="D104" s="111">
        <v>0</v>
      </c>
      <c r="E104" s="111">
        <v>0</v>
      </c>
      <c r="F104" s="111">
        <v>0</v>
      </c>
      <c r="G104" s="111">
        <v>5</v>
      </c>
      <c r="H104" s="27">
        <v>0</v>
      </c>
      <c r="I104" s="134">
        <f t="shared" si="12"/>
        <v>446</v>
      </c>
      <c r="J104" s="138">
        <v>3</v>
      </c>
      <c r="K104" s="134">
        <f t="shared" si="13"/>
        <v>449</v>
      </c>
      <c r="L104" s="113">
        <v>100</v>
      </c>
      <c r="M104" s="111">
        <v>0</v>
      </c>
      <c r="N104" s="111">
        <v>0</v>
      </c>
      <c r="O104" s="111">
        <v>0</v>
      </c>
      <c r="P104" s="111">
        <v>8</v>
      </c>
      <c r="Q104" s="27">
        <v>0</v>
      </c>
      <c r="R104" s="134">
        <f t="shared" si="14"/>
        <v>108</v>
      </c>
      <c r="S104" s="138">
        <v>2</v>
      </c>
      <c r="T104" s="134">
        <f t="shared" si="15"/>
        <v>110</v>
      </c>
      <c r="U104" s="113">
        <v>270</v>
      </c>
      <c r="V104" s="113">
        <v>295</v>
      </c>
      <c r="W104" s="113">
        <v>236</v>
      </c>
      <c r="X104" s="112">
        <v>221</v>
      </c>
    </row>
    <row r="105" spans="1:24" ht="23.25" customHeight="1" x14ac:dyDescent="0.4">
      <c r="A105" s="128" t="s">
        <v>172</v>
      </c>
      <c r="B105" s="25" t="s">
        <v>106</v>
      </c>
      <c r="C105" s="26">
        <v>376</v>
      </c>
      <c r="D105" s="111">
        <v>0</v>
      </c>
      <c r="E105" s="111">
        <v>0</v>
      </c>
      <c r="F105" s="111">
        <v>0</v>
      </c>
      <c r="G105" s="111">
        <v>26</v>
      </c>
      <c r="H105" s="27">
        <v>0</v>
      </c>
      <c r="I105" s="134">
        <f t="shared" si="12"/>
        <v>402</v>
      </c>
      <c r="J105" s="138">
        <v>38</v>
      </c>
      <c r="K105" s="134">
        <f t="shared" si="13"/>
        <v>440</v>
      </c>
      <c r="L105" s="113">
        <v>114</v>
      </c>
      <c r="M105" s="111">
        <v>0</v>
      </c>
      <c r="N105" s="111">
        <v>0</v>
      </c>
      <c r="O105" s="111">
        <v>0</v>
      </c>
      <c r="P105" s="111">
        <v>11</v>
      </c>
      <c r="Q105" s="27">
        <v>0</v>
      </c>
      <c r="R105" s="134">
        <f t="shared" si="14"/>
        <v>125</v>
      </c>
      <c r="S105" s="138">
        <v>20</v>
      </c>
      <c r="T105" s="134">
        <f t="shared" si="15"/>
        <v>145</v>
      </c>
      <c r="U105" s="113">
        <v>170</v>
      </c>
      <c r="V105" s="131">
        <v>669</v>
      </c>
      <c r="W105" s="113">
        <v>170</v>
      </c>
      <c r="X105" s="112">
        <v>165</v>
      </c>
    </row>
    <row r="106" spans="1:24" ht="23.25" customHeight="1" x14ac:dyDescent="0.4">
      <c r="A106" s="128" t="s">
        <v>206</v>
      </c>
      <c r="B106" s="25" t="s">
        <v>207</v>
      </c>
      <c r="C106" s="139">
        <v>35</v>
      </c>
      <c r="D106" s="111">
        <v>1</v>
      </c>
      <c r="E106" s="111">
        <v>1</v>
      </c>
      <c r="F106" s="111">
        <v>0</v>
      </c>
      <c r="G106" s="111">
        <v>1</v>
      </c>
      <c r="H106" s="27">
        <v>0</v>
      </c>
      <c r="I106" s="134">
        <f t="shared" si="12"/>
        <v>38</v>
      </c>
      <c r="J106" s="138">
        <v>72</v>
      </c>
      <c r="K106" s="134">
        <f t="shared" si="13"/>
        <v>110</v>
      </c>
      <c r="L106" s="113">
        <v>8</v>
      </c>
      <c r="M106" s="111">
        <v>0</v>
      </c>
      <c r="N106" s="111">
        <v>0</v>
      </c>
      <c r="O106" s="111">
        <v>0</v>
      </c>
      <c r="P106" s="111">
        <v>0</v>
      </c>
      <c r="Q106" s="27">
        <v>0</v>
      </c>
      <c r="R106" s="134">
        <f t="shared" si="14"/>
        <v>8</v>
      </c>
      <c r="S106" s="138">
        <v>42</v>
      </c>
      <c r="T106" s="134">
        <f t="shared" si="15"/>
        <v>50</v>
      </c>
      <c r="U106" s="113">
        <v>30</v>
      </c>
      <c r="V106" s="113">
        <v>10</v>
      </c>
      <c r="W106" s="113">
        <v>10</v>
      </c>
      <c r="X106" s="112">
        <v>10</v>
      </c>
    </row>
    <row r="107" spans="1:24" ht="23.25" customHeight="1" x14ac:dyDescent="0.4">
      <c r="A107" s="128" t="s">
        <v>192</v>
      </c>
      <c r="B107" s="25" t="s">
        <v>117</v>
      </c>
      <c r="C107" s="26">
        <v>47</v>
      </c>
      <c r="D107" s="111">
        <v>0</v>
      </c>
      <c r="E107" s="111">
        <v>0</v>
      </c>
      <c r="F107" s="111">
        <v>0</v>
      </c>
      <c r="G107" s="111">
        <v>0</v>
      </c>
      <c r="H107" s="27">
        <v>0</v>
      </c>
      <c r="I107" s="134">
        <f t="shared" si="12"/>
        <v>47</v>
      </c>
      <c r="J107" s="138">
        <v>1</v>
      </c>
      <c r="K107" s="134">
        <f t="shared" si="13"/>
        <v>48</v>
      </c>
      <c r="L107" s="113">
        <v>30</v>
      </c>
      <c r="M107" s="111">
        <v>0</v>
      </c>
      <c r="N107" s="111">
        <v>0</v>
      </c>
      <c r="O107" s="111">
        <v>0</v>
      </c>
      <c r="P107" s="111">
        <v>0</v>
      </c>
      <c r="Q107" s="27">
        <v>0</v>
      </c>
      <c r="R107" s="134">
        <f t="shared" si="14"/>
        <v>30</v>
      </c>
      <c r="S107" s="138">
        <v>2</v>
      </c>
      <c r="T107" s="134">
        <f t="shared" si="15"/>
        <v>32</v>
      </c>
      <c r="U107" s="113">
        <v>60</v>
      </c>
      <c r="V107" s="113">
        <v>49</v>
      </c>
      <c r="W107" s="113">
        <v>49</v>
      </c>
      <c r="X107" s="112">
        <v>47</v>
      </c>
    </row>
    <row r="108" spans="1:24" ht="23.25" customHeight="1" x14ac:dyDescent="0.4">
      <c r="A108" s="128" t="s">
        <v>107</v>
      </c>
      <c r="B108" s="25" t="s">
        <v>108</v>
      </c>
      <c r="C108" s="26">
        <v>157</v>
      </c>
      <c r="D108" s="111">
        <v>1</v>
      </c>
      <c r="E108" s="111">
        <v>0</v>
      </c>
      <c r="F108" s="111">
        <v>0</v>
      </c>
      <c r="G108" s="111">
        <v>5</v>
      </c>
      <c r="H108" s="27">
        <v>0</v>
      </c>
      <c r="I108" s="134">
        <f t="shared" si="12"/>
        <v>163</v>
      </c>
      <c r="J108" s="138">
        <v>8</v>
      </c>
      <c r="K108" s="134">
        <f t="shared" si="13"/>
        <v>171</v>
      </c>
      <c r="L108" s="113">
        <v>47</v>
      </c>
      <c r="M108" s="111">
        <v>1</v>
      </c>
      <c r="N108" s="111">
        <v>0</v>
      </c>
      <c r="O108" s="111">
        <v>0</v>
      </c>
      <c r="P108" s="111">
        <v>1</v>
      </c>
      <c r="Q108" s="27">
        <v>0</v>
      </c>
      <c r="R108" s="134">
        <f t="shared" si="14"/>
        <v>49</v>
      </c>
      <c r="S108" s="138">
        <v>1</v>
      </c>
      <c r="T108" s="134">
        <f t="shared" si="15"/>
        <v>50</v>
      </c>
      <c r="U108" s="113">
        <v>86</v>
      </c>
      <c r="V108" s="131">
        <v>102</v>
      </c>
      <c r="W108" s="131">
        <v>96</v>
      </c>
      <c r="X108" s="112">
        <v>81</v>
      </c>
    </row>
    <row r="109" spans="1:24" ht="23.25" customHeight="1" x14ac:dyDescent="0.4">
      <c r="A109" s="128" t="s">
        <v>109</v>
      </c>
      <c r="B109" s="25" t="s">
        <v>110</v>
      </c>
      <c r="C109" s="26">
        <v>278</v>
      </c>
      <c r="D109" s="111">
        <v>0</v>
      </c>
      <c r="E109" s="111">
        <v>0</v>
      </c>
      <c r="F109" s="111">
        <v>0</v>
      </c>
      <c r="G109" s="111">
        <v>0</v>
      </c>
      <c r="H109" s="27">
        <v>0</v>
      </c>
      <c r="I109" s="134">
        <f t="shared" si="12"/>
        <v>278</v>
      </c>
      <c r="J109" s="138">
        <v>26</v>
      </c>
      <c r="K109" s="134">
        <f t="shared" si="13"/>
        <v>304</v>
      </c>
      <c r="L109" s="113">
        <v>136</v>
      </c>
      <c r="M109" s="111">
        <v>0</v>
      </c>
      <c r="N109" s="111">
        <v>0</v>
      </c>
      <c r="O109" s="111">
        <v>0</v>
      </c>
      <c r="P109" s="111">
        <v>0</v>
      </c>
      <c r="Q109" s="27">
        <v>0</v>
      </c>
      <c r="R109" s="134">
        <f t="shared" si="14"/>
        <v>136</v>
      </c>
      <c r="S109" s="138">
        <v>18</v>
      </c>
      <c r="T109" s="134">
        <f t="shared" si="15"/>
        <v>154</v>
      </c>
      <c r="U109" s="113">
        <v>180</v>
      </c>
      <c r="V109" s="113">
        <v>260</v>
      </c>
      <c r="W109" s="113">
        <v>214</v>
      </c>
      <c r="X109" s="112">
        <v>170</v>
      </c>
    </row>
    <row r="110" spans="1:24" ht="23.25" customHeight="1" x14ac:dyDescent="0.4">
      <c r="A110" s="128" t="s">
        <v>229</v>
      </c>
      <c r="B110" s="25" t="s">
        <v>227</v>
      </c>
      <c r="C110" s="26">
        <v>6</v>
      </c>
      <c r="D110" s="111">
        <v>0</v>
      </c>
      <c r="E110" s="111">
        <v>0</v>
      </c>
      <c r="F110" s="111">
        <v>0</v>
      </c>
      <c r="G110" s="111">
        <v>0</v>
      </c>
      <c r="H110" s="27">
        <v>0</v>
      </c>
      <c r="I110" s="134">
        <f t="shared" si="12"/>
        <v>6</v>
      </c>
      <c r="J110" s="138">
        <v>3</v>
      </c>
      <c r="K110" s="134">
        <f t="shared" si="13"/>
        <v>9</v>
      </c>
      <c r="L110" s="113">
        <v>0</v>
      </c>
      <c r="M110" s="113">
        <v>0</v>
      </c>
      <c r="N110" s="113">
        <v>0</v>
      </c>
      <c r="O110" s="113">
        <v>0</v>
      </c>
      <c r="P110" s="113">
        <v>0</v>
      </c>
      <c r="Q110" s="28">
        <v>0</v>
      </c>
      <c r="R110" s="134">
        <f t="shared" si="14"/>
        <v>0</v>
      </c>
      <c r="S110" s="138">
        <v>4</v>
      </c>
      <c r="T110" s="134">
        <f t="shared" si="15"/>
        <v>4</v>
      </c>
      <c r="U110" s="113">
        <v>20</v>
      </c>
      <c r="V110" s="113">
        <v>6</v>
      </c>
      <c r="W110" s="113">
        <v>6</v>
      </c>
      <c r="X110" s="112">
        <v>6</v>
      </c>
    </row>
    <row r="111" spans="1:24" ht="23.25" customHeight="1" x14ac:dyDescent="0.4">
      <c r="A111" s="128" t="s">
        <v>111</v>
      </c>
      <c r="B111" s="25" t="s">
        <v>112</v>
      </c>
      <c r="C111" s="26">
        <v>411</v>
      </c>
      <c r="D111" s="111">
        <v>0</v>
      </c>
      <c r="E111" s="111">
        <v>0</v>
      </c>
      <c r="F111" s="111">
        <v>0</v>
      </c>
      <c r="G111" s="111">
        <v>56</v>
      </c>
      <c r="H111" s="27">
        <v>0</v>
      </c>
      <c r="I111" s="134">
        <f t="shared" si="12"/>
        <v>467</v>
      </c>
      <c r="J111" s="138">
        <v>20</v>
      </c>
      <c r="K111" s="134">
        <f t="shared" si="13"/>
        <v>487</v>
      </c>
      <c r="L111" s="113">
        <v>169</v>
      </c>
      <c r="M111" s="113">
        <v>0</v>
      </c>
      <c r="N111" s="113">
        <v>0</v>
      </c>
      <c r="O111" s="113">
        <v>0</v>
      </c>
      <c r="P111" s="113">
        <v>19</v>
      </c>
      <c r="Q111" s="28">
        <v>0</v>
      </c>
      <c r="R111" s="134">
        <f t="shared" si="14"/>
        <v>188</v>
      </c>
      <c r="S111" s="138">
        <v>9</v>
      </c>
      <c r="T111" s="134">
        <f t="shared" si="15"/>
        <v>197</v>
      </c>
      <c r="U111" s="113">
        <v>248</v>
      </c>
      <c r="V111" s="113">
        <v>248</v>
      </c>
      <c r="W111" s="113">
        <v>248</v>
      </c>
      <c r="X111" s="112">
        <v>248</v>
      </c>
    </row>
    <row r="112" spans="1:24" ht="23.25" customHeight="1" x14ac:dyDescent="0.4">
      <c r="A112" s="128" t="s">
        <v>113</v>
      </c>
      <c r="B112" s="25" t="s">
        <v>20</v>
      </c>
      <c r="C112" s="111">
        <v>342</v>
      </c>
      <c r="D112" s="111">
        <v>0</v>
      </c>
      <c r="E112" s="111">
        <v>0</v>
      </c>
      <c r="F112" s="111">
        <v>0</v>
      </c>
      <c r="G112" s="111">
        <v>0</v>
      </c>
      <c r="H112" s="111">
        <v>0</v>
      </c>
      <c r="I112" s="134">
        <f t="shared" si="12"/>
        <v>342</v>
      </c>
      <c r="J112" s="138">
        <v>25</v>
      </c>
      <c r="K112" s="134">
        <f t="shared" si="13"/>
        <v>367</v>
      </c>
      <c r="L112" s="113">
        <v>155</v>
      </c>
      <c r="M112" s="111">
        <v>0</v>
      </c>
      <c r="N112" s="111">
        <v>0</v>
      </c>
      <c r="O112" s="111">
        <v>0</v>
      </c>
      <c r="P112" s="111">
        <v>0</v>
      </c>
      <c r="Q112" s="27">
        <v>0</v>
      </c>
      <c r="R112" s="134">
        <f t="shared" si="14"/>
        <v>155</v>
      </c>
      <c r="S112" s="138">
        <v>29</v>
      </c>
      <c r="T112" s="134">
        <f t="shared" si="15"/>
        <v>184</v>
      </c>
      <c r="U112" s="113">
        <v>182</v>
      </c>
      <c r="V112" s="113">
        <v>489</v>
      </c>
      <c r="W112" s="113">
        <v>219</v>
      </c>
      <c r="X112" s="112">
        <v>181</v>
      </c>
    </row>
    <row r="113" spans="1:24" ht="23.25" customHeight="1" x14ac:dyDescent="0.4">
      <c r="A113" s="128" t="s">
        <v>114</v>
      </c>
      <c r="B113" s="25" t="s">
        <v>47</v>
      </c>
      <c r="C113" s="26">
        <v>242</v>
      </c>
      <c r="D113" s="111">
        <v>0</v>
      </c>
      <c r="E113" s="111">
        <v>2</v>
      </c>
      <c r="F113" s="111">
        <v>0</v>
      </c>
      <c r="G113" s="111">
        <v>0</v>
      </c>
      <c r="H113" s="27">
        <v>0</v>
      </c>
      <c r="I113" s="134">
        <f t="shared" si="12"/>
        <v>244</v>
      </c>
      <c r="J113" s="138">
        <v>60</v>
      </c>
      <c r="K113" s="134">
        <f t="shared" si="13"/>
        <v>304</v>
      </c>
      <c r="L113" s="113">
        <v>95</v>
      </c>
      <c r="M113" s="111">
        <v>2</v>
      </c>
      <c r="N113" s="111">
        <v>2</v>
      </c>
      <c r="O113" s="111">
        <v>0</v>
      </c>
      <c r="P113" s="111">
        <v>0</v>
      </c>
      <c r="Q113" s="27">
        <v>0</v>
      </c>
      <c r="R113" s="134">
        <f t="shared" si="14"/>
        <v>99</v>
      </c>
      <c r="S113" s="138">
        <v>12</v>
      </c>
      <c r="T113" s="134">
        <f t="shared" si="15"/>
        <v>111</v>
      </c>
      <c r="U113" s="113">
        <v>130</v>
      </c>
      <c r="V113" s="113">
        <v>177</v>
      </c>
      <c r="W113" s="113">
        <v>130</v>
      </c>
      <c r="X113" s="112">
        <v>129</v>
      </c>
    </row>
    <row r="114" spans="1:24" ht="23.25" customHeight="1" x14ac:dyDescent="0.4">
      <c r="A114" s="128" t="s">
        <v>183</v>
      </c>
      <c r="B114" s="25" t="s">
        <v>168</v>
      </c>
      <c r="C114" s="139">
        <v>84</v>
      </c>
      <c r="D114" s="140">
        <v>2</v>
      </c>
      <c r="E114" s="140">
        <v>0</v>
      </c>
      <c r="F114" s="140">
        <v>0</v>
      </c>
      <c r="G114" s="140">
        <v>0</v>
      </c>
      <c r="H114" s="141">
        <v>0</v>
      </c>
      <c r="I114" s="134">
        <f t="shared" si="12"/>
        <v>86</v>
      </c>
      <c r="J114" s="138">
        <v>2</v>
      </c>
      <c r="K114" s="134">
        <f t="shared" si="13"/>
        <v>88</v>
      </c>
      <c r="L114" s="113">
        <v>33</v>
      </c>
      <c r="M114" s="111">
        <v>1</v>
      </c>
      <c r="N114" s="111">
        <v>0</v>
      </c>
      <c r="O114" s="111">
        <v>0</v>
      </c>
      <c r="P114" s="111">
        <v>1</v>
      </c>
      <c r="Q114" s="27">
        <v>0</v>
      </c>
      <c r="R114" s="134">
        <f t="shared" si="14"/>
        <v>35</v>
      </c>
      <c r="S114" s="138">
        <v>0</v>
      </c>
      <c r="T114" s="134">
        <f t="shared" si="15"/>
        <v>35</v>
      </c>
      <c r="U114" s="113">
        <v>41</v>
      </c>
      <c r="V114" s="113">
        <v>90</v>
      </c>
      <c r="W114" s="113">
        <v>48</v>
      </c>
      <c r="X114" s="112">
        <v>41</v>
      </c>
    </row>
    <row r="115" spans="1:24" ht="23.25" customHeight="1" x14ac:dyDescent="0.4">
      <c r="A115" s="128" t="s">
        <v>137</v>
      </c>
      <c r="B115" s="25" t="s">
        <v>33</v>
      </c>
      <c r="C115" s="26">
        <v>383</v>
      </c>
      <c r="D115" s="111">
        <v>0</v>
      </c>
      <c r="E115" s="111">
        <v>0</v>
      </c>
      <c r="F115" s="111">
        <v>13</v>
      </c>
      <c r="G115" s="111">
        <v>0</v>
      </c>
      <c r="H115" s="27">
        <v>0</v>
      </c>
      <c r="I115" s="134">
        <f t="shared" si="12"/>
        <v>396</v>
      </c>
      <c r="J115" s="138">
        <v>8</v>
      </c>
      <c r="K115" s="134">
        <f t="shared" si="13"/>
        <v>404</v>
      </c>
      <c r="L115" s="113">
        <v>248</v>
      </c>
      <c r="M115" s="111">
        <v>0</v>
      </c>
      <c r="N115" s="111">
        <v>0</v>
      </c>
      <c r="O115" s="111">
        <v>6</v>
      </c>
      <c r="P115" s="111">
        <v>0</v>
      </c>
      <c r="Q115" s="27">
        <v>0</v>
      </c>
      <c r="R115" s="134">
        <f t="shared" si="14"/>
        <v>254</v>
      </c>
      <c r="S115" s="138">
        <v>10</v>
      </c>
      <c r="T115" s="134">
        <f t="shared" si="15"/>
        <v>264</v>
      </c>
      <c r="U115" s="113">
        <v>335</v>
      </c>
      <c r="V115" s="113">
        <v>355</v>
      </c>
      <c r="W115" s="113">
        <v>355</v>
      </c>
      <c r="X115" s="112">
        <v>291</v>
      </c>
    </row>
    <row r="116" spans="1:24" ht="23.25" customHeight="1" x14ac:dyDescent="0.4">
      <c r="A116" s="128" t="s">
        <v>189</v>
      </c>
      <c r="B116" s="25" t="s">
        <v>75</v>
      </c>
      <c r="C116" s="26">
        <v>34</v>
      </c>
      <c r="D116" s="111">
        <v>1</v>
      </c>
      <c r="E116" s="111">
        <v>0</v>
      </c>
      <c r="F116" s="111">
        <v>0</v>
      </c>
      <c r="G116" s="111">
        <v>0</v>
      </c>
      <c r="H116" s="27">
        <v>0</v>
      </c>
      <c r="I116" s="134">
        <f t="shared" si="12"/>
        <v>35</v>
      </c>
      <c r="J116" s="138">
        <v>13</v>
      </c>
      <c r="K116" s="134">
        <f t="shared" si="13"/>
        <v>48</v>
      </c>
      <c r="L116" s="113">
        <v>8</v>
      </c>
      <c r="M116" s="113">
        <v>0</v>
      </c>
      <c r="N116" s="113">
        <v>0</v>
      </c>
      <c r="O116" s="113">
        <v>0</v>
      </c>
      <c r="P116" s="113">
        <v>0</v>
      </c>
      <c r="Q116" s="28">
        <v>0</v>
      </c>
      <c r="R116" s="134">
        <f t="shared" si="14"/>
        <v>8</v>
      </c>
      <c r="S116" s="138">
        <v>1</v>
      </c>
      <c r="T116" s="134">
        <f t="shared" si="15"/>
        <v>9</v>
      </c>
      <c r="U116" s="113">
        <v>50</v>
      </c>
      <c r="V116" s="113">
        <v>46</v>
      </c>
      <c r="W116" s="113">
        <v>46</v>
      </c>
      <c r="X116" s="112">
        <v>39</v>
      </c>
    </row>
    <row r="117" spans="1:24" ht="23.25" customHeight="1" x14ac:dyDescent="0.4">
      <c r="A117" s="128" t="s">
        <v>115</v>
      </c>
      <c r="B117" s="25" t="s">
        <v>72</v>
      </c>
      <c r="C117" s="139">
        <v>462</v>
      </c>
      <c r="D117" s="111">
        <v>0</v>
      </c>
      <c r="E117" s="111">
        <v>0</v>
      </c>
      <c r="F117" s="111">
        <v>0</v>
      </c>
      <c r="G117" s="111">
        <v>0</v>
      </c>
      <c r="H117" s="27">
        <v>0</v>
      </c>
      <c r="I117" s="134">
        <f t="shared" si="12"/>
        <v>462</v>
      </c>
      <c r="J117" s="138">
        <v>0</v>
      </c>
      <c r="K117" s="134">
        <f t="shared" si="13"/>
        <v>462</v>
      </c>
      <c r="L117" s="131">
        <v>193</v>
      </c>
      <c r="M117" s="113">
        <v>0</v>
      </c>
      <c r="N117" s="113">
        <v>0</v>
      </c>
      <c r="O117" s="113">
        <v>0</v>
      </c>
      <c r="P117" s="113">
        <v>0</v>
      </c>
      <c r="Q117" s="28">
        <v>0</v>
      </c>
      <c r="R117" s="134">
        <f t="shared" si="14"/>
        <v>193</v>
      </c>
      <c r="S117" s="138">
        <v>0</v>
      </c>
      <c r="T117" s="134">
        <f t="shared" si="15"/>
        <v>193</v>
      </c>
      <c r="U117" s="113">
        <v>217</v>
      </c>
      <c r="V117" s="113">
        <v>293</v>
      </c>
      <c r="W117" s="113">
        <v>221</v>
      </c>
      <c r="X117" s="112">
        <v>204</v>
      </c>
    </row>
    <row r="118" spans="1:24" ht="23.25" customHeight="1" x14ac:dyDescent="0.4">
      <c r="A118" s="128" t="s">
        <v>193</v>
      </c>
      <c r="B118" s="25" t="s">
        <v>178</v>
      </c>
      <c r="C118" s="26">
        <v>125</v>
      </c>
      <c r="D118" s="111">
        <v>1</v>
      </c>
      <c r="E118" s="111">
        <v>0</v>
      </c>
      <c r="F118" s="111">
        <v>0</v>
      </c>
      <c r="G118" s="111">
        <v>2</v>
      </c>
      <c r="H118" s="27">
        <v>0</v>
      </c>
      <c r="I118" s="134">
        <f t="shared" si="12"/>
        <v>128</v>
      </c>
      <c r="J118" s="138">
        <v>0</v>
      </c>
      <c r="K118" s="134">
        <f t="shared" si="13"/>
        <v>128</v>
      </c>
      <c r="L118" s="113">
        <v>32</v>
      </c>
      <c r="M118" s="113">
        <v>0</v>
      </c>
      <c r="N118" s="113">
        <v>0</v>
      </c>
      <c r="O118" s="113">
        <v>0</v>
      </c>
      <c r="P118" s="113">
        <v>0</v>
      </c>
      <c r="Q118" s="28">
        <v>0</v>
      </c>
      <c r="R118" s="134">
        <f t="shared" si="14"/>
        <v>32</v>
      </c>
      <c r="S118" s="138">
        <v>0</v>
      </c>
      <c r="T118" s="134">
        <f t="shared" si="15"/>
        <v>32</v>
      </c>
      <c r="U118" s="113">
        <v>160</v>
      </c>
      <c r="V118" s="113">
        <v>198</v>
      </c>
      <c r="W118" s="113">
        <v>198</v>
      </c>
      <c r="X118" s="112">
        <v>128</v>
      </c>
    </row>
    <row r="119" spans="1:24" ht="23.25" customHeight="1" x14ac:dyDescent="0.4">
      <c r="A119" s="128" t="s">
        <v>116</v>
      </c>
      <c r="B119" s="25" t="s">
        <v>117</v>
      </c>
      <c r="C119" s="26">
        <v>186</v>
      </c>
      <c r="D119" s="111">
        <v>0</v>
      </c>
      <c r="E119" s="111">
        <v>0</v>
      </c>
      <c r="F119" s="111">
        <v>0</v>
      </c>
      <c r="G119" s="111">
        <v>0</v>
      </c>
      <c r="H119" s="27">
        <v>0</v>
      </c>
      <c r="I119" s="134">
        <f t="shared" si="12"/>
        <v>186</v>
      </c>
      <c r="J119" s="138">
        <v>0</v>
      </c>
      <c r="K119" s="134">
        <f t="shared" si="13"/>
        <v>186</v>
      </c>
      <c r="L119" s="113">
        <v>85</v>
      </c>
      <c r="M119" s="111">
        <v>0</v>
      </c>
      <c r="N119" s="113">
        <v>0</v>
      </c>
      <c r="O119" s="113">
        <v>0</v>
      </c>
      <c r="P119" s="111">
        <v>0</v>
      </c>
      <c r="Q119" s="28">
        <v>0</v>
      </c>
      <c r="R119" s="134">
        <f t="shared" si="14"/>
        <v>85</v>
      </c>
      <c r="S119" s="138">
        <v>0</v>
      </c>
      <c r="T119" s="134">
        <f t="shared" si="15"/>
        <v>85</v>
      </c>
      <c r="U119" s="113">
        <v>100</v>
      </c>
      <c r="V119" s="113">
        <v>168</v>
      </c>
      <c r="W119" s="113">
        <v>112</v>
      </c>
      <c r="X119" s="112">
        <v>100</v>
      </c>
    </row>
    <row r="120" spans="1:24" ht="23.25" customHeight="1" x14ac:dyDescent="0.4">
      <c r="A120" s="166" t="s">
        <v>219</v>
      </c>
      <c r="B120" s="25" t="s">
        <v>8</v>
      </c>
      <c r="C120" s="139">
        <v>663</v>
      </c>
      <c r="D120" s="140">
        <v>8</v>
      </c>
      <c r="E120" s="140">
        <v>8</v>
      </c>
      <c r="F120" s="140">
        <v>31</v>
      </c>
      <c r="G120" s="111">
        <v>2</v>
      </c>
      <c r="H120" s="27">
        <v>0</v>
      </c>
      <c r="I120" s="134">
        <f t="shared" si="12"/>
        <v>712</v>
      </c>
      <c r="J120" s="138">
        <v>348</v>
      </c>
      <c r="K120" s="134">
        <f t="shared" si="13"/>
        <v>1060</v>
      </c>
      <c r="L120" s="113">
        <v>480</v>
      </c>
      <c r="M120" s="111">
        <v>6</v>
      </c>
      <c r="N120" s="113">
        <v>3</v>
      </c>
      <c r="O120" s="113">
        <v>24</v>
      </c>
      <c r="P120" s="111">
        <v>3</v>
      </c>
      <c r="Q120" s="28">
        <v>0</v>
      </c>
      <c r="R120" s="134">
        <f t="shared" si="14"/>
        <v>516</v>
      </c>
      <c r="S120" s="138">
        <v>403</v>
      </c>
      <c r="T120" s="134">
        <f t="shared" si="15"/>
        <v>919</v>
      </c>
      <c r="U120" s="113">
        <v>654</v>
      </c>
      <c r="V120" s="113">
        <v>1363</v>
      </c>
      <c r="W120" s="113">
        <v>715</v>
      </c>
      <c r="X120" s="112">
        <v>649</v>
      </c>
    </row>
    <row r="121" spans="1:24" ht="23.25" customHeight="1" x14ac:dyDescent="0.4">
      <c r="A121" s="166" t="s">
        <v>220</v>
      </c>
      <c r="B121" s="25" t="s">
        <v>36</v>
      </c>
      <c r="C121" s="139">
        <v>145</v>
      </c>
      <c r="D121" s="140">
        <v>1</v>
      </c>
      <c r="E121" s="140">
        <v>6</v>
      </c>
      <c r="F121" s="140">
        <v>0</v>
      </c>
      <c r="G121" s="111">
        <v>0</v>
      </c>
      <c r="H121" s="27">
        <v>0</v>
      </c>
      <c r="I121" s="134">
        <f>SUM(C121:H121)</f>
        <v>152</v>
      </c>
      <c r="J121" s="138">
        <v>44</v>
      </c>
      <c r="K121" s="134">
        <f>SUM(I121:J121)</f>
        <v>196</v>
      </c>
      <c r="L121" s="113">
        <v>135</v>
      </c>
      <c r="M121" s="111">
        <v>4</v>
      </c>
      <c r="N121" s="111">
        <v>3</v>
      </c>
      <c r="O121" s="111">
        <v>0</v>
      </c>
      <c r="P121" s="111">
        <v>0</v>
      </c>
      <c r="Q121" s="27">
        <v>0</v>
      </c>
      <c r="R121" s="134">
        <f>SUM(L121:Q121)</f>
        <v>142</v>
      </c>
      <c r="S121" s="138">
        <v>47</v>
      </c>
      <c r="T121" s="134">
        <f>SUM(R121:S121)</f>
        <v>189</v>
      </c>
      <c r="U121" s="113">
        <v>160</v>
      </c>
      <c r="V121" s="113">
        <v>301</v>
      </c>
      <c r="W121" s="113">
        <v>170</v>
      </c>
      <c r="X121" s="112">
        <v>152</v>
      </c>
    </row>
    <row r="122" spans="1:24" ht="23.25" customHeight="1" x14ac:dyDescent="0.4">
      <c r="A122" s="128" t="s">
        <v>118</v>
      </c>
      <c r="B122" s="25" t="s">
        <v>119</v>
      </c>
      <c r="C122" s="139">
        <v>992</v>
      </c>
      <c r="D122" s="140">
        <v>0</v>
      </c>
      <c r="E122" s="140">
        <v>0</v>
      </c>
      <c r="F122" s="140">
        <v>0</v>
      </c>
      <c r="G122" s="111">
        <v>0</v>
      </c>
      <c r="H122" s="27">
        <v>0</v>
      </c>
      <c r="I122" s="134">
        <f t="shared" si="12"/>
        <v>992</v>
      </c>
      <c r="J122" s="138">
        <v>65</v>
      </c>
      <c r="K122" s="134">
        <f t="shared" si="13"/>
        <v>1057</v>
      </c>
      <c r="L122" s="113">
        <v>432</v>
      </c>
      <c r="M122" s="111">
        <v>0</v>
      </c>
      <c r="N122" s="111">
        <v>0</v>
      </c>
      <c r="O122" s="111">
        <v>0</v>
      </c>
      <c r="P122" s="111">
        <v>0</v>
      </c>
      <c r="Q122" s="27">
        <v>0</v>
      </c>
      <c r="R122" s="134">
        <f t="shared" si="14"/>
        <v>432</v>
      </c>
      <c r="S122" s="138">
        <v>37</v>
      </c>
      <c r="T122" s="134">
        <f t="shared" si="15"/>
        <v>469</v>
      </c>
      <c r="U122" s="113">
        <v>520</v>
      </c>
      <c r="V122" s="113">
        <v>1167</v>
      </c>
      <c r="W122" s="113">
        <v>680</v>
      </c>
      <c r="X122" s="112">
        <v>501</v>
      </c>
    </row>
    <row r="123" spans="1:24" ht="23.25" customHeight="1" x14ac:dyDescent="0.4">
      <c r="A123" s="128" t="s">
        <v>181</v>
      </c>
      <c r="B123" s="25" t="s">
        <v>195</v>
      </c>
      <c r="C123" s="26">
        <v>126</v>
      </c>
      <c r="D123" s="111">
        <v>0</v>
      </c>
      <c r="E123" s="111">
        <v>0</v>
      </c>
      <c r="F123" s="111">
        <v>0</v>
      </c>
      <c r="G123" s="111">
        <v>0</v>
      </c>
      <c r="H123" s="27">
        <v>0</v>
      </c>
      <c r="I123" s="134">
        <f t="shared" si="12"/>
        <v>126</v>
      </c>
      <c r="J123" s="138">
        <v>2</v>
      </c>
      <c r="K123" s="134">
        <f t="shared" si="13"/>
        <v>128</v>
      </c>
      <c r="L123" s="113">
        <v>96</v>
      </c>
      <c r="M123" s="111">
        <v>0</v>
      </c>
      <c r="N123" s="111">
        <v>0</v>
      </c>
      <c r="O123" s="111">
        <v>0</v>
      </c>
      <c r="P123" s="111">
        <v>0</v>
      </c>
      <c r="Q123" s="27">
        <v>0</v>
      </c>
      <c r="R123" s="134">
        <f t="shared" si="14"/>
        <v>96</v>
      </c>
      <c r="S123" s="138">
        <v>12</v>
      </c>
      <c r="T123" s="134">
        <f t="shared" si="15"/>
        <v>108</v>
      </c>
      <c r="U123" s="113">
        <v>112</v>
      </c>
      <c r="V123" s="113">
        <v>146</v>
      </c>
      <c r="W123" s="113">
        <v>146</v>
      </c>
      <c r="X123" s="112">
        <v>104</v>
      </c>
    </row>
    <row r="124" spans="1:24" ht="23.25" customHeight="1" x14ac:dyDescent="0.4">
      <c r="A124" s="128" t="s">
        <v>120</v>
      </c>
      <c r="B124" s="25" t="s">
        <v>25</v>
      </c>
      <c r="C124" s="26">
        <v>401</v>
      </c>
      <c r="D124" s="111">
        <v>6</v>
      </c>
      <c r="E124" s="111">
        <v>31</v>
      </c>
      <c r="F124" s="111">
        <v>0</v>
      </c>
      <c r="G124" s="111">
        <v>4</v>
      </c>
      <c r="H124" s="27">
        <v>0</v>
      </c>
      <c r="I124" s="134">
        <f t="shared" si="12"/>
        <v>442</v>
      </c>
      <c r="J124" s="138">
        <v>24</v>
      </c>
      <c r="K124" s="134">
        <f t="shared" si="13"/>
        <v>466</v>
      </c>
      <c r="L124" s="113">
        <v>142</v>
      </c>
      <c r="M124" s="111">
        <v>3</v>
      </c>
      <c r="N124" s="111">
        <v>5</v>
      </c>
      <c r="O124" s="111">
        <v>0</v>
      </c>
      <c r="P124" s="111">
        <v>1</v>
      </c>
      <c r="Q124" s="27">
        <v>0</v>
      </c>
      <c r="R124" s="134">
        <f t="shared" si="14"/>
        <v>151</v>
      </c>
      <c r="S124" s="138">
        <v>8</v>
      </c>
      <c r="T124" s="134">
        <f t="shared" si="15"/>
        <v>159</v>
      </c>
      <c r="U124" s="113">
        <v>232</v>
      </c>
      <c r="V124" s="113">
        <v>214</v>
      </c>
      <c r="W124" s="113">
        <v>214</v>
      </c>
      <c r="X124" s="112">
        <v>207</v>
      </c>
    </row>
    <row r="125" spans="1:24" ht="23.25" customHeight="1" x14ac:dyDescent="0.4">
      <c r="A125" s="128" t="s">
        <v>176</v>
      </c>
      <c r="B125" s="25" t="s">
        <v>26</v>
      </c>
      <c r="C125" s="26">
        <v>225</v>
      </c>
      <c r="D125" s="111">
        <v>4</v>
      </c>
      <c r="E125" s="111">
        <v>12</v>
      </c>
      <c r="F125" s="111">
        <v>2</v>
      </c>
      <c r="G125" s="111">
        <v>0</v>
      </c>
      <c r="H125" s="27">
        <v>0</v>
      </c>
      <c r="I125" s="134">
        <f t="shared" si="12"/>
        <v>243</v>
      </c>
      <c r="J125" s="138">
        <v>0</v>
      </c>
      <c r="K125" s="134">
        <f t="shared" si="13"/>
        <v>243</v>
      </c>
      <c r="L125" s="113">
        <v>51</v>
      </c>
      <c r="M125" s="111">
        <v>1</v>
      </c>
      <c r="N125" s="111">
        <v>3</v>
      </c>
      <c r="O125" s="111">
        <v>1</v>
      </c>
      <c r="P125" s="111">
        <v>0</v>
      </c>
      <c r="Q125" s="27">
        <v>0</v>
      </c>
      <c r="R125" s="134">
        <f t="shared" si="14"/>
        <v>56</v>
      </c>
      <c r="S125" s="138">
        <v>0</v>
      </c>
      <c r="T125" s="134">
        <f t="shared" si="15"/>
        <v>56</v>
      </c>
      <c r="U125" s="113">
        <v>100</v>
      </c>
      <c r="V125" s="113">
        <v>90</v>
      </c>
      <c r="W125" s="113">
        <v>85</v>
      </c>
      <c r="X125" s="112">
        <v>85</v>
      </c>
    </row>
    <row r="126" spans="1:24" ht="23.25" customHeight="1" x14ac:dyDescent="0.4">
      <c r="A126" s="128" t="s">
        <v>226</v>
      </c>
      <c r="B126" s="25" t="s">
        <v>49</v>
      </c>
      <c r="C126" s="26">
        <v>141</v>
      </c>
      <c r="D126" s="111">
        <v>4</v>
      </c>
      <c r="E126" s="111">
        <v>1</v>
      </c>
      <c r="F126" s="111">
        <v>1</v>
      </c>
      <c r="G126" s="111">
        <v>0</v>
      </c>
      <c r="H126" s="27">
        <v>0</v>
      </c>
      <c r="I126" s="134">
        <f t="shared" si="12"/>
        <v>147</v>
      </c>
      <c r="J126" s="138">
        <v>0</v>
      </c>
      <c r="K126" s="134">
        <f t="shared" si="13"/>
        <v>147</v>
      </c>
      <c r="L126" s="113">
        <v>11</v>
      </c>
      <c r="M126" s="111">
        <v>0</v>
      </c>
      <c r="N126" s="111">
        <v>1</v>
      </c>
      <c r="O126" s="111">
        <v>1</v>
      </c>
      <c r="P126" s="111">
        <v>0</v>
      </c>
      <c r="Q126" s="27">
        <v>0</v>
      </c>
      <c r="R126" s="134">
        <f t="shared" si="14"/>
        <v>13</v>
      </c>
      <c r="S126" s="138">
        <v>0</v>
      </c>
      <c r="T126" s="134">
        <f t="shared" si="15"/>
        <v>13</v>
      </c>
      <c r="U126" s="113">
        <v>179</v>
      </c>
      <c r="V126" s="113">
        <v>204</v>
      </c>
      <c r="W126" s="113">
        <v>172</v>
      </c>
      <c r="X126" s="112">
        <v>147</v>
      </c>
    </row>
    <row r="127" spans="1:24" ht="23.25" customHeight="1" x14ac:dyDescent="0.4">
      <c r="A127" s="128" t="s">
        <v>121</v>
      </c>
      <c r="B127" s="25" t="s">
        <v>72</v>
      </c>
      <c r="C127" s="26">
        <v>893</v>
      </c>
      <c r="D127" s="111">
        <v>533</v>
      </c>
      <c r="E127" s="111">
        <v>0</v>
      </c>
      <c r="F127" s="111">
        <v>0</v>
      </c>
      <c r="G127" s="111">
        <v>2</v>
      </c>
      <c r="H127" s="27">
        <v>0</v>
      </c>
      <c r="I127" s="134">
        <f t="shared" si="12"/>
        <v>1428</v>
      </c>
      <c r="J127" s="138">
        <v>3885</v>
      </c>
      <c r="K127" s="134">
        <f t="shared" si="13"/>
        <v>5313</v>
      </c>
      <c r="L127" s="109">
        <v>474</v>
      </c>
      <c r="M127" s="111">
        <v>205</v>
      </c>
      <c r="N127" s="111">
        <v>0</v>
      </c>
      <c r="O127" s="111">
        <v>0</v>
      </c>
      <c r="P127" s="111">
        <v>10</v>
      </c>
      <c r="Q127" s="27">
        <v>0</v>
      </c>
      <c r="R127" s="134">
        <f t="shared" si="14"/>
        <v>689</v>
      </c>
      <c r="S127" s="138">
        <v>2770</v>
      </c>
      <c r="T127" s="134">
        <f t="shared" si="15"/>
        <v>3459</v>
      </c>
      <c r="U127" s="113">
        <v>834</v>
      </c>
      <c r="V127" s="113">
        <v>2842</v>
      </c>
      <c r="W127" s="113">
        <v>834</v>
      </c>
      <c r="X127" s="112">
        <v>833</v>
      </c>
    </row>
    <row r="128" spans="1:24" ht="23.25" customHeight="1" x14ac:dyDescent="0.4">
      <c r="A128" s="128" t="s">
        <v>122</v>
      </c>
      <c r="B128" s="25" t="s">
        <v>17</v>
      </c>
      <c r="C128" s="26">
        <v>303</v>
      </c>
      <c r="D128" s="111">
        <v>0</v>
      </c>
      <c r="E128" s="111">
        <v>0</v>
      </c>
      <c r="F128" s="111">
        <v>0</v>
      </c>
      <c r="G128" s="111">
        <v>0</v>
      </c>
      <c r="H128" s="27">
        <v>0</v>
      </c>
      <c r="I128" s="134">
        <f t="shared" si="12"/>
        <v>303</v>
      </c>
      <c r="J128" s="138">
        <v>0</v>
      </c>
      <c r="K128" s="134">
        <f t="shared" si="13"/>
        <v>303</v>
      </c>
      <c r="L128" s="113">
        <v>134</v>
      </c>
      <c r="M128" s="111">
        <v>0</v>
      </c>
      <c r="N128" s="111">
        <v>0</v>
      </c>
      <c r="O128" s="111">
        <v>0</v>
      </c>
      <c r="P128" s="111">
        <v>0</v>
      </c>
      <c r="Q128" s="27">
        <v>0</v>
      </c>
      <c r="R128" s="134">
        <f t="shared" si="14"/>
        <v>134</v>
      </c>
      <c r="S128" s="138">
        <v>2</v>
      </c>
      <c r="T128" s="134">
        <f t="shared" si="15"/>
        <v>136</v>
      </c>
      <c r="U128" s="113">
        <v>129</v>
      </c>
      <c r="V128" s="113">
        <v>172</v>
      </c>
      <c r="W128" s="113">
        <v>129</v>
      </c>
      <c r="X128" s="112">
        <v>123</v>
      </c>
    </row>
    <row r="129" spans="1:27" ht="23.25" customHeight="1" x14ac:dyDescent="0.4">
      <c r="A129" s="128" t="s">
        <v>123</v>
      </c>
      <c r="B129" s="25" t="s">
        <v>36</v>
      </c>
      <c r="C129" s="26">
        <v>431</v>
      </c>
      <c r="D129" s="111">
        <v>0</v>
      </c>
      <c r="E129" s="111">
        <v>0</v>
      </c>
      <c r="F129" s="111">
        <v>0</v>
      </c>
      <c r="G129" s="111">
        <v>0</v>
      </c>
      <c r="H129" s="27">
        <v>0</v>
      </c>
      <c r="I129" s="134">
        <f t="shared" si="12"/>
        <v>431</v>
      </c>
      <c r="J129" s="138">
        <v>65</v>
      </c>
      <c r="K129" s="134">
        <f t="shared" si="13"/>
        <v>496</v>
      </c>
      <c r="L129" s="113">
        <v>270</v>
      </c>
      <c r="M129" s="111">
        <v>0</v>
      </c>
      <c r="N129" s="111">
        <v>0</v>
      </c>
      <c r="O129" s="111">
        <v>0</v>
      </c>
      <c r="P129" s="111">
        <v>0</v>
      </c>
      <c r="Q129" s="27">
        <v>0</v>
      </c>
      <c r="R129" s="134">
        <f t="shared" si="14"/>
        <v>270</v>
      </c>
      <c r="S129" s="138">
        <v>68</v>
      </c>
      <c r="T129" s="134">
        <f t="shared" si="15"/>
        <v>338</v>
      </c>
      <c r="U129" s="113">
        <v>306</v>
      </c>
      <c r="V129" s="113">
        <v>321</v>
      </c>
      <c r="W129" s="113">
        <v>306</v>
      </c>
      <c r="X129" s="112">
        <v>306</v>
      </c>
    </row>
    <row r="130" spans="1:27" ht="23.25" customHeight="1" x14ac:dyDescent="0.4">
      <c r="A130" s="128" t="s">
        <v>124</v>
      </c>
      <c r="B130" s="25" t="s">
        <v>30</v>
      </c>
      <c r="C130" s="111">
        <v>494</v>
      </c>
      <c r="D130" s="111">
        <v>0</v>
      </c>
      <c r="E130" s="111">
        <v>0</v>
      </c>
      <c r="F130" s="111">
        <v>0</v>
      </c>
      <c r="G130" s="111">
        <v>0</v>
      </c>
      <c r="H130" s="111">
        <v>0</v>
      </c>
      <c r="I130" s="134">
        <f t="shared" si="12"/>
        <v>494</v>
      </c>
      <c r="J130" s="61">
        <v>46</v>
      </c>
      <c r="K130" s="134">
        <f t="shared" si="13"/>
        <v>540</v>
      </c>
      <c r="L130" s="113">
        <v>333</v>
      </c>
      <c r="M130" s="113">
        <v>0</v>
      </c>
      <c r="N130" s="113">
        <v>0</v>
      </c>
      <c r="O130" s="113">
        <v>0</v>
      </c>
      <c r="P130" s="113">
        <v>0</v>
      </c>
      <c r="Q130" s="28">
        <v>0</v>
      </c>
      <c r="R130" s="134">
        <f t="shared" si="14"/>
        <v>333</v>
      </c>
      <c r="S130" s="138">
        <v>41</v>
      </c>
      <c r="T130" s="134">
        <f t="shared" si="15"/>
        <v>374</v>
      </c>
      <c r="U130" s="113">
        <v>363</v>
      </c>
      <c r="V130" s="113">
        <v>1195</v>
      </c>
      <c r="W130" s="113">
        <v>555</v>
      </c>
      <c r="X130" s="112">
        <v>363</v>
      </c>
    </row>
    <row r="131" spans="1:27" ht="23.25" customHeight="1" x14ac:dyDescent="0.4">
      <c r="A131" s="128" t="s">
        <v>184</v>
      </c>
      <c r="B131" s="25" t="s">
        <v>61</v>
      </c>
      <c r="C131" s="26">
        <v>58</v>
      </c>
      <c r="D131" s="111">
        <v>0</v>
      </c>
      <c r="E131" s="111">
        <v>0</v>
      </c>
      <c r="F131" s="111">
        <v>2</v>
      </c>
      <c r="G131" s="111">
        <v>0</v>
      </c>
      <c r="H131" s="27">
        <v>0</v>
      </c>
      <c r="I131" s="134">
        <f t="shared" si="12"/>
        <v>60</v>
      </c>
      <c r="J131" s="138">
        <v>21</v>
      </c>
      <c r="K131" s="134">
        <f t="shared" si="13"/>
        <v>81</v>
      </c>
      <c r="L131" s="113">
        <v>36</v>
      </c>
      <c r="M131" s="111">
        <v>0</v>
      </c>
      <c r="N131" s="111">
        <v>0</v>
      </c>
      <c r="O131" s="111">
        <v>1</v>
      </c>
      <c r="P131" s="111">
        <v>0</v>
      </c>
      <c r="Q131" s="27">
        <v>0</v>
      </c>
      <c r="R131" s="134">
        <f t="shared" si="14"/>
        <v>37</v>
      </c>
      <c r="S131" s="138">
        <v>13</v>
      </c>
      <c r="T131" s="134">
        <f t="shared" si="15"/>
        <v>50</v>
      </c>
      <c r="U131" s="113">
        <v>80</v>
      </c>
      <c r="V131" s="113">
        <v>64</v>
      </c>
      <c r="W131" s="113">
        <v>64</v>
      </c>
      <c r="X131" s="112">
        <v>60</v>
      </c>
    </row>
    <row r="132" spans="1:27" ht="23.25" customHeight="1" x14ac:dyDescent="0.4">
      <c r="A132" s="128" t="s">
        <v>194</v>
      </c>
      <c r="B132" s="25" t="s">
        <v>70</v>
      </c>
      <c r="C132" s="26">
        <v>297</v>
      </c>
      <c r="D132" s="111">
        <v>0</v>
      </c>
      <c r="E132" s="111">
        <v>0</v>
      </c>
      <c r="F132" s="111">
        <v>0</v>
      </c>
      <c r="G132" s="111">
        <v>0</v>
      </c>
      <c r="H132" s="27">
        <v>0</v>
      </c>
      <c r="I132" s="134">
        <f t="shared" si="12"/>
        <v>297</v>
      </c>
      <c r="J132" s="138">
        <v>45</v>
      </c>
      <c r="K132" s="134">
        <f t="shared" si="13"/>
        <v>342</v>
      </c>
      <c r="L132" s="113">
        <v>75</v>
      </c>
      <c r="M132" s="111">
        <v>0</v>
      </c>
      <c r="N132" s="111">
        <v>0</v>
      </c>
      <c r="O132" s="111">
        <v>0</v>
      </c>
      <c r="P132" s="111">
        <v>0</v>
      </c>
      <c r="Q132" s="27">
        <v>0</v>
      </c>
      <c r="R132" s="134">
        <f t="shared" si="14"/>
        <v>75</v>
      </c>
      <c r="S132" s="28">
        <v>16</v>
      </c>
      <c r="T132" s="134">
        <f t="shared" si="15"/>
        <v>91</v>
      </c>
      <c r="U132" s="113">
        <v>180</v>
      </c>
      <c r="V132" s="113">
        <v>238</v>
      </c>
      <c r="W132" s="113">
        <v>168</v>
      </c>
      <c r="X132" s="112">
        <v>166</v>
      </c>
    </row>
    <row r="133" spans="1:27" ht="23.25" customHeight="1" x14ac:dyDescent="0.4">
      <c r="A133" s="128" t="s">
        <v>162</v>
      </c>
      <c r="B133" s="25" t="s">
        <v>79</v>
      </c>
      <c r="C133" s="139">
        <v>754</v>
      </c>
      <c r="D133" s="111">
        <v>0</v>
      </c>
      <c r="E133" s="111">
        <v>0</v>
      </c>
      <c r="F133" s="111">
        <v>0</v>
      </c>
      <c r="G133" s="111">
        <v>3</v>
      </c>
      <c r="H133" s="27">
        <v>0</v>
      </c>
      <c r="I133" s="134">
        <f t="shared" si="12"/>
        <v>757</v>
      </c>
      <c r="J133" s="138">
        <v>224</v>
      </c>
      <c r="K133" s="134">
        <f t="shared" si="13"/>
        <v>981</v>
      </c>
      <c r="L133" s="113">
        <v>364</v>
      </c>
      <c r="M133" s="111">
        <v>0</v>
      </c>
      <c r="N133" s="111">
        <v>0</v>
      </c>
      <c r="O133" s="111">
        <v>0</v>
      </c>
      <c r="P133" s="111">
        <v>2</v>
      </c>
      <c r="Q133" s="27">
        <v>0</v>
      </c>
      <c r="R133" s="134">
        <f t="shared" si="14"/>
        <v>366</v>
      </c>
      <c r="S133" s="28">
        <v>182</v>
      </c>
      <c r="T133" s="134">
        <f t="shared" si="15"/>
        <v>548</v>
      </c>
      <c r="U133" s="113">
        <v>521</v>
      </c>
      <c r="V133" s="113">
        <v>686</v>
      </c>
      <c r="W133" s="113">
        <v>521</v>
      </c>
      <c r="X133" s="112">
        <v>474</v>
      </c>
    </row>
    <row r="134" spans="1:27" ht="23.25" customHeight="1" x14ac:dyDescent="0.4">
      <c r="A134" s="128" t="s">
        <v>125</v>
      </c>
      <c r="B134" s="25" t="s">
        <v>18</v>
      </c>
      <c r="C134" s="26">
        <v>325</v>
      </c>
      <c r="D134" s="111">
        <v>4</v>
      </c>
      <c r="E134" s="111">
        <v>0</v>
      </c>
      <c r="F134" s="111">
        <v>0</v>
      </c>
      <c r="G134" s="111">
        <v>3</v>
      </c>
      <c r="H134" s="27">
        <v>0</v>
      </c>
      <c r="I134" s="134">
        <f t="shared" si="12"/>
        <v>332</v>
      </c>
      <c r="J134" s="138">
        <v>1</v>
      </c>
      <c r="K134" s="134">
        <f t="shared" si="13"/>
        <v>333</v>
      </c>
      <c r="L134" s="113">
        <v>95</v>
      </c>
      <c r="M134" s="111">
        <v>0</v>
      </c>
      <c r="N134" s="111">
        <v>0</v>
      </c>
      <c r="O134" s="111">
        <v>0</v>
      </c>
      <c r="P134" s="111">
        <v>3</v>
      </c>
      <c r="Q134" s="27">
        <v>0</v>
      </c>
      <c r="R134" s="134">
        <f t="shared" si="14"/>
        <v>98</v>
      </c>
      <c r="S134" s="28">
        <v>1</v>
      </c>
      <c r="T134" s="134">
        <f t="shared" si="15"/>
        <v>99</v>
      </c>
      <c r="U134" s="113">
        <v>216</v>
      </c>
      <c r="V134" s="113">
        <v>298</v>
      </c>
      <c r="W134" s="113">
        <v>234</v>
      </c>
      <c r="X134" s="112">
        <v>159</v>
      </c>
    </row>
    <row r="135" spans="1:27" ht="23.25" customHeight="1" x14ac:dyDescent="0.4">
      <c r="A135" s="128" t="s">
        <v>126</v>
      </c>
      <c r="B135" s="25" t="s">
        <v>26</v>
      </c>
      <c r="C135" s="26">
        <v>544</v>
      </c>
      <c r="D135" s="111">
        <v>0</v>
      </c>
      <c r="E135" s="111">
        <v>0</v>
      </c>
      <c r="F135" s="111">
        <v>0</v>
      </c>
      <c r="G135" s="111">
        <v>0</v>
      </c>
      <c r="H135" s="27">
        <v>0</v>
      </c>
      <c r="I135" s="134">
        <f t="shared" si="12"/>
        <v>544</v>
      </c>
      <c r="J135" s="138">
        <v>77</v>
      </c>
      <c r="K135" s="134">
        <f t="shared" si="13"/>
        <v>621</v>
      </c>
      <c r="L135" s="113">
        <v>348</v>
      </c>
      <c r="M135" s="111">
        <v>0</v>
      </c>
      <c r="N135" s="111">
        <v>0</v>
      </c>
      <c r="O135" s="111">
        <v>0</v>
      </c>
      <c r="P135" s="111">
        <v>0</v>
      </c>
      <c r="Q135" s="27">
        <v>0</v>
      </c>
      <c r="R135" s="134">
        <f t="shared" si="14"/>
        <v>348</v>
      </c>
      <c r="S135" s="28">
        <v>78</v>
      </c>
      <c r="T135" s="134">
        <f t="shared" si="15"/>
        <v>426</v>
      </c>
      <c r="U135" s="113">
        <v>443</v>
      </c>
      <c r="V135" s="113">
        <v>2686</v>
      </c>
      <c r="W135" s="113">
        <v>521</v>
      </c>
      <c r="X135" s="112">
        <v>434</v>
      </c>
    </row>
    <row r="136" spans="1:27" ht="23.25" customHeight="1" x14ac:dyDescent="0.4">
      <c r="A136" s="128" t="s">
        <v>127</v>
      </c>
      <c r="B136" s="25" t="s">
        <v>18</v>
      </c>
      <c r="C136" s="26">
        <v>561</v>
      </c>
      <c r="D136" s="111">
        <v>0</v>
      </c>
      <c r="E136" s="111">
        <v>0</v>
      </c>
      <c r="F136" s="111">
        <v>0</v>
      </c>
      <c r="G136" s="111">
        <v>0</v>
      </c>
      <c r="H136" s="27">
        <v>0</v>
      </c>
      <c r="I136" s="134">
        <f t="shared" si="12"/>
        <v>561</v>
      </c>
      <c r="J136" s="138">
        <v>0</v>
      </c>
      <c r="K136" s="134">
        <f t="shared" si="13"/>
        <v>561</v>
      </c>
      <c r="L136" s="113">
        <v>323</v>
      </c>
      <c r="M136" s="111">
        <v>0</v>
      </c>
      <c r="N136" s="111">
        <v>0</v>
      </c>
      <c r="O136" s="111">
        <v>0</v>
      </c>
      <c r="P136" s="111">
        <v>0</v>
      </c>
      <c r="Q136" s="27">
        <v>0</v>
      </c>
      <c r="R136" s="134">
        <f t="shared" si="14"/>
        <v>323</v>
      </c>
      <c r="S136" s="28">
        <v>0</v>
      </c>
      <c r="T136" s="134">
        <f t="shared" si="15"/>
        <v>323</v>
      </c>
      <c r="U136" s="113">
        <v>333</v>
      </c>
      <c r="V136" s="113">
        <v>688</v>
      </c>
      <c r="W136" s="113">
        <v>360</v>
      </c>
      <c r="X136" s="112">
        <v>331</v>
      </c>
    </row>
    <row r="137" spans="1:27" ht="23.25" customHeight="1" x14ac:dyDescent="0.4">
      <c r="A137" s="128" t="s">
        <v>212</v>
      </c>
      <c r="B137" s="25" t="s">
        <v>18</v>
      </c>
      <c r="C137" s="26">
        <v>28</v>
      </c>
      <c r="D137" s="111">
        <v>1</v>
      </c>
      <c r="E137" s="111">
        <v>1</v>
      </c>
      <c r="F137" s="111">
        <v>0</v>
      </c>
      <c r="G137" s="111">
        <v>2</v>
      </c>
      <c r="H137" s="27">
        <v>0</v>
      </c>
      <c r="I137" s="134">
        <f t="shared" si="12"/>
        <v>32</v>
      </c>
      <c r="J137" s="28">
        <v>0</v>
      </c>
      <c r="K137" s="134">
        <f t="shared" si="13"/>
        <v>32</v>
      </c>
      <c r="L137" s="113">
        <v>15</v>
      </c>
      <c r="M137" s="111">
        <v>0</v>
      </c>
      <c r="N137" s="111">
        <v>0</v>
      </c>
      <c r="O137" s="111">
        <v>0</v>
      </c>
      <c r="P137" s="111">
        <v>6</v>
      </c>
      <c r="Q137" s="27">
        <v>0</v>
      </c>
      <c r="R137" s="134">
        <f t="shared" si="14"/>
        <v>21</v>
      </c>
      <c r="S137" s="28">
        <v>0</v>
      </c>
      <c r="T137" s="134">
        <f t="shared" si="15"/>
        <v>21</v>
      </c>
      <c r="U137" s="113">
        <v>80</v>
      </c>
      <c r="V137" s="113">
        <v>45</v>
      </c>
      <c r="W137" s="113">
        <v>36</v>
      </c>
      <c r="X137" s="112">
        <v>32</v>
      </c>
    </row>
    <row r="138" spans="1:27" ht="23.25" customHeight="1" x14ac:dyDescent="0.4">
      <c r="A138" s="128" t="s">
        <v>177</v>
      </c>
      <c r="B138" s="25" t="s">
        <v>22</v>
      </c>
      <c r="C138" s="26">
        <v>548</v>
      </c>
      <c r="D138" s="111">
        <v>0</v>
      </c>
      <c r="E138" s="111">
        <v>0</v>
      </c>
      <c r="F138" s="111">
        <v>0</v>
      </c>
      <c r="G138" s="111">
        <v>95</v>
      </c>
      <c r="H138" s="27">
        <v>0</v>
      </c>
      <c r="I138" s="134">
        <f t="shared" si="12"/>
        <v>643</v>
      </c>
      <c r="J138" s="28">
        <v>0</v>
      </c>
      <c r="K138" s="134">
        <f t="shared" si="13"/>
        <v>643</v>
      </c>
      <c r="L138" s="113">
        <v>228</v>
      </c>
      <c r="M138" s="111">
        <v>0</v>
      </c>
      <c r="N138" s="111">
        <v>0</v>
      </c>
      <c r="O138" s="111">
        <v>0</v>
      </c>
      <c r="P138" s="111">
        <v>0</v>
      </c>
      <c r="Q138" s="27">
        <v>0</v>
      </c>
      <c r="R138" s="134">
        <f t="shared" si="14"/>
        <v>228</v>
      </c>
      <c r="S138" s="28">
        <v>0</v>
      </c>
      <c r="T138" s="134">
        <f t="shared" si="15"/>
        <v>228</v>
      </c>
      <c r="U138" s="113">
        <v>750</v>
      </c>
      <c r="V138" s="113">
        <v>400</v>
      </c>
      <c r="W138" s="113">
        <v>400</v>
      </c>
      <c r="X138" s="112">
        <v>400</v>
      </c>
    </row>
    <row r="139" spans="1:27" s="19" customFormat="1" ht="22.2" customHeight="1" x14ac:dyDescent="0.4">
      <c r="A139" s="128" t="s">
        <v>128</v>
      </c>
      <c r="B139" s="25" t="s">
        <v>129</v>
      </c>
      <c r="C139" s="26">
        <v>184</v>
      </c>
      <c r="D139" s="111">
        <v>0</v>
      </c>
      <c r="E139" s="111">
        <v>0</v>
      </c>
      <c r="F139" s="111">
        <v>0</v>
      </c>
      <c r="G139" s="111">
        <v>7</v>
      </c>
      <c r="H139" s="27">
        <v>0</v>
      </c>
      <c r="I139" s="134">
        <f t="shared" si="12"/>
        <v>191</v>
      </c>
      <c r="J139" s="28">
        <v>60</v>
      </c>
      <c r="K139" s="134">
        <f>SUM(I139:J139)</f>
        <v>251</v>
      </c>
      <c r="L139" s="113">
        <v>83</v>
      </c>
      <c r="M139" s="113">
        <v>0</v>
      </c>
      <c r="N139" s="113">
        <v>0</v>
      </c>
      <c r="O139" s="113">
        <v>0</v>
      </c>
      <c r="P139" s="113">
        <v>6</v>
      </c>
      <c r="Q139" s="28">
        <v>0</v>
      </c>
      <c r="R139" s="134">
        <f t="shared" si="14"/>
        <v>89</v>
      </c>
      <c r="S139" s="28">
        <v>57</v>
      </c>
      <c r="T139" s="134">
        <f t="shared" si="15"/>
        <v>146</v>
      </c>
      <c r="U139" s="113">
        <v>98</v>
      </c>
      <c r="V139" s="113">
        <v>186</v>
      </c>
      <c r="W139" s="113">
        <v>98</v>
      </c>
      <c r="X139" s="112">
        <v>97</v>
      </c>
      <c r="Y139" s="155"/>
      <c r="Z139"/>
      <c r="AA139"/>
    </row>
    <row r="140" spans="1:27" ht="20.25" customHeight="1" x14ac:dyDescent="0.4">
      <c r="A140" s="129" t="s">
        <v>130</v>
      </c>
      <c r="B140" s="29" t="s">
        <v>17</v>
      </c>
      <c r="C140" s="26">
        <v>251</v>
      </c>
      <c r="D140" s="111">
        <v>18</v>
      </c>
      <c r="E140" s="111">
        <v>0</v>
      </c>
      <c r="F140" s="111">
        <v>0</v>
      </c>
      <c r="G140" s="111">
        <v>5</v>
      </c>
      <c r="H140" s="27">
        <v>0</v>
      </c>
      <c r="I140" s="134">
        <f t="shared" si="12"/>
        <v>274</v>
      </c>
      <c r="J140" s="28">
        <v>894</v>
      </c>
      <c r="K140" s="134">
        <f>SUM(I140:J140)</f>
        <v>1168</v>
      </c>
      <c r="L140" s="113">
        <v>108</v>
      </c>
      <c r="M140" s="113">
        <v>2</v>
      </c>
      <c r="N140" s="113">
        <v>17</v>
      </c>
      <c r="O140" s="113">
        <v>0</v>
      </c>
      <c r="P140" s="113">
        <v>7</v>
      </c>
      <c r="Q140" s="28">
        <v>0</v>
      </c>
      <c r="R140" s="134">
        <f t="shared" si="14"/>
        <v>134</v>
      </c>
      <c r="S140" s="28">
        <v>652</v>
      </c>
      <c r="T140" s="134">
        <f t="shared" si="15"/>
        <v>786</v>
      </c>
      <c r="U140" s="113">
        <v>325</v>
      </c>
      <c r="V140" s="113">
        <v>472</v>
      </c>
      <c r="W140" s="113">
        <v>472</v>
      </c>
      <c r="X140" s="112">
        <v>274</v>
      </c>
    </row>
    <row r="141" spans="1:27" ht="20.25" customHeight="1" thickBot="1" x14ac:dyDescent="0.45">
      <c r="A141" s="146" t="s">
        <v>213</v>
      </c>
      <c r="B141" s="147" t="s">
        <v>36</v>
      </c>
      <c r="C141" s="148">
        <v>54</v>
      </c>
      <c r="D141" s="149">
        <v>0</v>
      </c>
      <c r="E141" s="149">
        <v>0</v>
      </c>
      <c r="F141" s="149">
        <v>0</v>
      </c>
      <c r="G141" s="149">
        <v>0</v>
      </c>
      <c r="H141" s="150">
        <v>0</v>
      </c>
      <c r="I141" s="134">
        <f t="shared" si="12"/>
        <v>54</v>
      </c>
      <c r="J141" s="151">
        <v>0</v>
      </c>
      <c r="K141" s="134">
        <f>SUM(I141:J141)</f>
        <v>54</v>
      </c>
      <c r="L141" s="152">
        <v>0</v>
      </c>
      <c r="M141" s="152">
        <v>0</v>
      </c>
      <c r="N141" s="152">
        <v>0</v>
      </c>
      <c r="O141" s="152">
        <v>0</v>
      </c>
      <c r="P141" s="152">
        <v>0</v>
      </c>
      <c r="Q141" s="151">
        <v>0</v>
      </c>
      <c r="R141" s="134">
        <f t="shared" si="14"/>
        <v>0</v>
      </c>
      <c r="S141" s="151">
        <v>0</v>
      </c>
      <c r="T141" s="134">
        <f t="shared" si="15"/>
        <v>0</v>
      </c>
      <c r="U141" s="152">
        <v>60</v>
      </c>
      <c r="V141" s="152">
        <v>71</v>
      </c>
      <c r="W141" s="151">
        <v>54</v>
      </c>
      <c r="X141" s="53">
        <v>54</v>
      </c>
    </row>
    <row r="142" spans="1:27" ht="21" customHeight="1" thickBot="1" x14ac:dyDescent="0.45">
      <c r="A142" s="179" t="s">
        <v>131</v>
      </c>
      <c r="B142" s="180"/>
      <c r="C142" s="42">
        <f t="shared" ref="C142:X142" si="16">SUM(C104:C141)+SUM(C84:C103)</f>
        <v>16997</v>
      </c>
      <c r="D142" s="43">
        <f t="shared" si="16"/>
        <v>594</v>
      </c>
      <c r="E142" s="43">
        <f t="shared" si="16"/>
        <v>98</v>
      </c>
      <c r="F142" s="43">
        <f t="shared" si="16"/>
        <v>49</v>
      </c>
      <c r="G142" s="43">
        <f t="shared" si="16"/>
        <v>220</v>
      </c>
      <c r="H142" s="44">
        <f t="shared" si="16"/>
        <v>0</v>
      </c>
      <c r="I142" s="45">
        <f t="shared" si="16"/>
        <v>17958</v>
      </c>
      <c r="J142" s="46">
        <f t="shared" si="16"/>
        <v>6278</v>
      </c>
      <c r="K142" s="45">
        <f t="shared" si="16"/>
        <v>24236</v>
      </c>
      <c r="L142" s="47">
        <f t="shared" si="16"/>
        <v>7249</v>
      </c>
      <c r="M142" s="43">
        <f t="shared" si="16"/>
        <v>228</v>
      </c>
      <c r="N142" s="43">
        <f t="shared" si="16"/>
        <v>43</v>
      </c>
      <c r="O142" s="43">
        <f t="shared" si="16"/>
        <v>33</v>
      </c>
      <c r="P142" s="43">
        <f t="shared" si="16"/>
        <v>91</v>
      </c>
      <c r="Q142" s="44">
        <f t="shared" si="16"/>
        <v>0</v>
      </c>
      <c r="R142" s="45">
        <f t="shared" si="16"/>
        <v>7644</v>
      </c>
      <c r="S142" s="46">
        <f t="shared" si="16"/>
        <v>4730</v>
      </c>
      <c r="T142" s="45">
        <f t="shared" si="16"/>
        <v>12374</v>
      </c>
      <c r="U142" s="47">
        <f t="shared" si="16"/>
        <v>12267</v>
      </c>
      <c r="V142" s="47">
        <f t="shared" si="16"/>
        <v>21087</v>
      </c>
      <c r="W142" s="47">
        <f t="shared" si="16"/>
        <v>12856</v>
      </c>
      <c r="X142" s="45">
        <f t="shared" si="16"/>
        <v>10874</v>
      </c>
    </row>
    <row r="143" spans="1:27" ht="6" customHeight="1" thickBot="1" x14ac:dyDescent="0.45">
      <c r="A143" s="74"/>
      <c r="B143" s="74"/>
      <c r="C143" s="75"/>
      <c r="D143" s="75"/>
      <c r="E143" s="75"/>
      <c r="F143" s="75"/>
      <c r="G143" s="75"/>
      <c r="H143" s="75"/>
      <c r="I143" s="75"/>
      <c r="J143" s="75"/>
      <c r="K143" s="75"/>
      <c r="L143" s="75"/>
      <c r="M143" s="75"/>
      <c r="N143" s="75"/>
      <c r="O143" s="75"/>
      <c r="P143" s="75"/>
      <c r="Q143" s="75"/>
      <c r="R143" s="75"/>
      <c r="S143" s="75"/>
      <c r="T143" s="75"/>
      <c r="U143" s="75"/>
      <c r="V143" s="75"/>
      <c r="W143" s="75"/>
      <c r="X143" s="75"/>
    </row>
    <row r="144" spans="1:27" s="19" customFormat="1" ht="22.2" customHeight="1" thickBot="1" x14ac:dyDescent="0.45">
      <c r="A144" s="185" t="s">
        <v>167</v>
      </c>
      <c r="B144" s="186"/>
      <c r="C144" s="186"/>
      <c r="D144" s="70"/>
      <c r="E144" s="70"/>
      <c r="F144" s="70"/>
      <c r="G144" s="70"/>
      <c r="H144" s="70"/>
      <c r="I144" s="70"/>
      <c r="J144" s="70"/>
      <c r="K144" s="70"/>
      <c r="L144" s="70"/>
      <c r="M144" s="70"/>
      <c r="N144" s="70"/>
      <c r="O144" s="70"/>
      <c r="P144" s="70"/>
      <c r="Q144" s="70"/>
      <c r="R144" s="70"/>
      <c r="S144" s="70"/>
      <c r="T144" s="70"/>
      <c r="U144" s="70"/>
      <c r="V144" s="70"/>
      <c r="W144" s="70"/>
      <c r="X144" s="132"/>
      <c r="Y144" s="155"/>
    </row>
    <row r="145" spans="1:25" s="19" customFormat="1" ht="28.5" customHeight="1" thickBot="1" x14ac:dyDescent="0.45">
      <c r="A145" s="127" t="s">
        <v>169</v>
      </c>
      <c r="B145" s="48" t="s">
        <v>17</v>
      </c>
      <c r="C145" s="30">
        <v>0</v>
      </c>
      <c r="D145" s="111">
        <v>0</v>
      </c>
      <c r="E145" s="111">
        <v>0</v>
      </c>
      <c r="F145" s="111">
        <v>0</v>
      </c>
      <c r="G145" s="111">
        <v>0</v>
      </c>
      <c r="H145" s="27">
        <v>165</v>
      </c>
      <c r="I145" s="51">
        <f>SUM(C145:H145)</f>
        <v>165</v>
      </c>
      <c r="J145" s="28">
        <v>0</v>
      </c>
      <c r="K145" s="53">
        <f>SUM(I145:J145)</f>
        <v>165</v>
      </c>
      <c r="L145" s="54">
        <v>0</v>
      </c>
      <c r="M145" s="49">
        <v>0</v>
      </c>
      <c r="N145" s="49">
        <v>0</v>
      </c>
      <c r="O145" s="49">
        <v>0</v>
      </c>
      <c r="P145" s="49">
        <v>0</v>
      </c>
      <c r="Q145" s="50">
        <v>53</v>
      </c>
      <c r="R145" s="51">
        <f>SUM(L145:Q145)</f>
        <v>53</v>
      </c>
      <c r="S145" s="52">
        <v>0</v>
      </c>
      <c r="T145" s="53">
        <f>SUM(R145:S145)</f>
        <v>53</v>
      </c>
      <c r="U145" s="54">
        <v>64</v>
      </c>
      <c r="V145" s="49">
        <v>121</v>
      </c>
      <c r="W145" s="49">
        <v>64</v>
      </c>
      <c r="X145" s="51">
        <v>58</v>
      </c>
      <c r="Y145" s="160"/>
    </row>
    <row r="146" spans="1:25" ht="21.6" thickBot="1" x14ac:dyDescent="0.45">
      <c r="A146" s="179" t="s">
        <v>132</v>
      </c>
      <c r="B146" s="180"/>
      <c r="C146" s="42">
        <f>SUM(C145)</f>
        <v>0</v>
      </c>
      <c r="D146" s="43">
        <f t="shared" ref="D146:X146" si="17">SUM(D145)</f>
        <v>0</v>
      </c>
      <c r="E146" s="43">
        <f t="shared" si="17"/>
        <v>0</v>
      </c>
      <c r="F146" s="43">
        <f>SUM(F145)</f>
        <v>0</v>
      </c>
      <c r="G146" s="43">
        <f>SUM(G145)</f>
        <v>0</v>
      </c>
      <c r="H146" s="44">
        <f t="shared" si="17"/>
        <v>165</v>
      </c>
      <c r="I146" s="45">
        <f t="shared" si="17"/>
        <v>165</v>
      </c>
      <c r="J146" s="46">
        <f t="shared" si="17"/>
        <v>0</v>
      </c>
      <c r="K146" s="15">
        <f t="shared" si="17"/>
        <v>165</v>
      </c>
      <c r="L146" s="47">
        <f t="shared" si="17"/>
        <v>0</v>
      </c>
      <c r="M146" s="43">
        <f t="shared" si="17"/>
        <v>0</v>
      </c>
      <c r="N146" s="43">
        <f t="shared" si="17"/>
        <v>0</v>
      </c>
      <c r="O146" s="43">
        <f>SUM(O145)</f>
        <v>0</v>
      </c>
      <c r="P146" s="43">
        <f>SUM(P145)</f>
        <v>0</v>
      </c>
      <c r="Q146" s="44">
        <f t="shared" si="17"/>
        <v>53</v>
      </c>
      <c r="R146" s="45">
        <f t="shared" si="17"/>
        <v>53</v>
      </c>
      <c r="S146" s="46">
        <f t="shared" si="17"/>
        <v>0</v>
      </c>
      <c r="T146" s="15">
        <f t="shared" si="17"/>
        <v>53</v>
      </c>
      <c r="U146" s="47">
        <f t="shared" si="17"/>
        <v>64</v>
      </c>
      <c r="V146" s="47">
        <f t="shared" si="17"/>
        <v>121</v>
      </c>
      <c r="W146" s="46">
        <f t="shared" si="17"/>
        <v>64</v>
      </c>
      <c r="X146" s="45">
        <f t="shared" si="17"/>
        <v>58</v>
      </c>
      <c r="Y146" s="163"/>
    </row>
    <row r="147" spans="1:25" s="11" customFormat="1" ht="24" customHeight="1" thickBot="1" x14ac:dyDescent="0.45">
      <c r="A147" s="181" t="s">
        <v>148</v>
      </c>
      <c r="B147" s="182"/>
      <c r="C147" s="114">
        <f>C142+C81+C7+C146</f>
        <v>25405</v>
      </c>
      <c r="D147" s="115">
        <f t="shared" ref="D147:X147" si="18">D142+D81+D7+D146</f>
        <v>699</v>
      </c>
      <c r="E147" s="115">
        <f t="shared" si="18"/>
        <v>302</v>
      </c>
      <c r="F147" s="115">
        <f t="shared" si="18"/>
        <v>55</v>
      </c>
      <c r="G147" s="115">
        <f t="shared" si="18"/>
        <v>4287</v>
      </c>
      <c r="H147" s="116">
        <f t="shared" si="18"/>
        <v>165</v>
      </c>
      <c r="I147" s="117">
        <f t="shared" si="18"/>
        <v>30913</v>
      </c>
      <c r="J147" s="118">
        <f t="shared" si="18"/>
        <v>6565</v>
      </c>
      <c r="K147" s="119">
        <f t="shared" si="18"/>
        <v>37478</v>
      </c>
      <c r="L147" s="114">
        <f t="shared" si="18"/>
        <v>11150</v>
      </c>
      <c r="M147" s="115">
        <f t="shared" si="18"/>
        <v>309</v>
      </c>
      <c r="N147" s="115">
        <f t="shared" si="18"/>
        <v>119</v>
      </c>
      <c r="O147" s="115">
        <f t="shared" si="18"/>
        <v>46</v>
      </c>
      <c r="P147" s="115">
        <f t="shared" si="18"/>
        <v>2419</v>
      </c>
      <c r="Q147" s="116">
        <f t="shared" si="18"/>
        <v>53</v>
      </c>
      <c r="R147" s="117">
        <f t="shared" si="18"/>
        <v>14096</v>
      </c>
      <c r="S147" s="118">
        <f>S142+S81+S7+S146</f>
        <v>4908</v>
      </c>
      <c r="T147" s="119">
        <f t="shared" si="18"/>
        <v>19004</v>
      </c>
      <c r="U147" s="114">
        <f t="shared" si="18"/>
        <v>21479</v>
      </c>
      <c r="V147" s="115">
        <f t="shared" si="18"/>
        <v>37959</v>
      </c>
      <c r="W147" s="116">
        <f t="shared" si="18"/>
        <v>22250</v>
      </c>
      <c r="X147" s="116">
        <f t="shared" si="18"/>
        <v>18976</v>
      </c>
      <c r="Y147" s="155"/>
    </row>
    <row r="148" spans="1:25" ht="27.75" customHeight="1" thickBot="1" x14ac:dyDescent="0.45">
      <c r="A148" s="78"/>
      <c r="B148" s="79"/>
      <c r="C148" s="79"/>
      <c r="D148" s="79"/>
      <c r="E148" s="79"/>
      <c r="F148" s="135"/>
      <c r="G148" s="79"/>
      <c r="H148" s="79"/>
      <c r="I148" s="79"/>
      <c r="J148" s="79"/>
      <c r="K148" s="79"/>
      <c r="L148" s="79"/>
      <c r="M148" s="79"/>
      <c r="N148" s="79"/>
      <c r="O148" s="135"/>
      <c r="P148" s="79"/>
      <c r="Q148" s="79"/>
      <c r="R148" s="77" t="s">
        <v>208</v>
      </c>
      <c r="S148" s="135"/>
      <c r="T148" s="79"/>
      <c r="U148" s="79"/>
      <c r="V148" s="79"/>
      <c r="W148" s="79" t="s">
        <v>149</v>
      </c>
      <c r="X148" s="133">
        <f>(V147-W147)</f>
        <v>15709</v>
      </c>
    </row>
    <row r="149" spans="1:25" ht="16.5" customHeight="1" x14ac:dyDescent="0.3">
      <c r="A149" s="107"/>
      <c r="B149" s="3"/>
      <c r="C149" s="3"/>
      <c r="D149" s="3"/>
      <c r="E149" s="3"/>
      <c r="F149" s="3"/>
      <c r="G149" s="3"/>
      <c r="H149" s="81"/>
      <c r="I149" s="3"/>
      <c r="J149" s="11"/>
      <c r="K149" s="11"/>
      <c r="L149" s="11"/>
      <c r="M149" s="11"/>
      <c r="N149" s="11"/>
      <c r="O149" s="11"/>
      <c r="P149" s="11"/>
      <c r="Q149" s="11"/>
      <c r="R149" s="11"/>
      <c r="S149" s="18"/>
      <c r="T149" s="11"/>
      <c r="U149" s="11"/>
      <c r="V149" s="11"/>
      <c r="W149" s="11"/>
      <c r="X149" s="11"/>
      <c r="Y149" s="164"/>
    </row>
    <row r="150" spans="1:25" ht="10.5" customHeight="1" x14ac:dyDescent="0.3">
      <c r="A150" s="76" t="s">
        <v>150</v>
      </c>
      <c r="B150" s="3"/>
      <c r="C150" s="3"/>
      <c r="D150" s="3"/>
      <c r="E150" s="3"/>
      <c r="F150" s="3"/>
      <c r="G150" s="3"/>
      <c r="H150" s="90"/>
      <c r="I150" s="3"/>
      <c r="J150" s="11"/>
      <c r="K150" s="11"/>
      <c r="L150" s="11"/>
      <c r="M150" s="11"/>
      <c r="N150" s="11"/>
      <c r="O150" s="11"/>
      <c r="P150" s="11"/>
      <c r="Q150" s="11"/>
      <c r="R150" s="11"/>
      <c r="S150" s="18"/>
      <c r="T150" s="11"/>
      <c r="U150" s="11"/>
      <c r="V150" s="11"/>
      <c r="W150" s="11"/>
      <c r="Y150" s="165"/>
    </row>
    <row r="151" spans="1:25" ht="10.95" customHeight="1" x14ac:dyDescent="0.4">
      <c r="A151" s="169" t="s">
        <v>159</v>
      </c>
      <c r="B151" s="82"/>
      <c r="C151" s="82"/>
      <c r="D151" s="82"/>
      <c r="E151" s="82"/>
      <c r="F151" s="82"/>
      <c r="G151" s="82"/>
      <c r="H151" s="83"/>
      <c r="I151" s="84"/>
      <c r="J151" s="63"/>
      <c r="K151" s="63"/>
      <c r="L151" s="63"/>
      <c r="M151" s="63"/>
      <c r="N151" s="63"/>
      <c r="O151" s="63"/>
      <c r="P151" s="63"/>
      <c r="Q151" s="63"/>
      <c r="R151" s="63"/>
      <c r="S151" s="63"/>
      <c r="T151" s="63"/>
      <c r="U151" s="63"/>
      <c r="V151" s="63"/>
      <c r="W151" s="63"/>
      <c r="X151" s="63"/>
    </row>
    <row r="152" spans="1:25" ht="10.5" customHeight="1" x14ac:dyDescent="0.4">
      <c r="A152" s="169" t="s">
        <v>158</v>
      </c>
      <c r="B152" s="82"/>
      <c r="C152" s="82"/>
      <c r="D152" s="82"/>
      <c r="E152" s="82"/>
      <c r="F152" s="82"/>
      <c r="G152" s="82"/>
      <c r="H152" s="83"/>
      <c r="I152" s="84"/>
      <c r="J152" s="60"/>
      <c r="K152" s="60"/>
      <c r="L152" s="60"/>
      <c r="M152" s="60"/>
      <c r="N152" s="60"/>
      <c r="O152" s="63"/>
      <c r="P152" s="60"/>
      <c r="Q152" s="60"/>
      <c r="R152" s="60"/>
      <c r="S152" s="60"/>
      <c r="T152" s="60"/>
      <c r="U152" s="60"/>
      <c r="V152" s="60"/>
      <c r="W152" s="60"/>
      <c r="X152" s="60"/>
    </row>
    <row r="153" spans="1:25" ht="10.95" customHeight="1" x14ac:dyDescent="0.4">
      <c r="A153" s="170" t="s">
        <v>151</v>
      </c>
      <c r="B153" s="84"/>
      <c r="C153" s="84"/>
      <c r="D153" s="84"/>
      <c r="E153" s="84"/>
      <c r="F153" s="84"/>
      <c r="G153" s="84"/>
      <c r="H153" s="85"/>
      <c r="I153" s="84"/>
      <c r="J153" s="62"/>
      <c r="K153" s="62"/>
      <c r="L153" s="58"/>
      <c r="M153" s="62"/>
      <c r="N153" s="62"/>
      <c r="O153" s="62"/>
      <c r="P153" s="62"/>
      <c r="Q153" s="55"/>
      <c r="R153" s="55"/>
      <c r="S153" s="55"/>
      <c r="T153" s="55"/>
      <c r="U153" s="55"/>
      <c r="V153" s="55"/>
      <c r="W153" s="56"/>
      <c r="X153" s="55"/>
    </row>
    <row r="154" spans="1:25" ht="10.95" customHeight="1" x14ac:dyDescent="0.4">
      <c r="A154" s="170" t="s">
        <v>152</v>
      </c>
      <c r="B154" s="84"/>
      <c r="C154" s="84"/>
      <c r="D154" s="84"/>
      <c r="E154" s="84"/>
      <c r="F154" s="84"/>
      <c r="G154" s="84"/>
      <c r="I154" s="84"/>
      <c r="J154" s="62"/>
      <c r="K154" s="62"/>
      <c r="L154" s="58"/>
      <c r="M154" s="62"/>
      <c r="N154" s="62"/>
      <c r="O154" s="62"/>
      <c r="P154" s="62"/>
      <c r="Q154" s="55"/>
      <c r="R154" s="55"/>
      <c r="S154" s="55"/>
      <c r="T154" s="55"/>
      <c r="U154" s="55"/>
      <c r="V154" s="55"/>
      <c r="W154" s="56"/>
      <c r="X154" s="55"/>
    </row>
    <row r="155" spans="1:25" ht="10.95" customHeight="1" x14ac:dyDescent="0.4">
      <c r="A155" s="170" t="s">
        <v>153</v>
      </c>
      <c r="B155" s="87"/>
      <c r="C155" s="88"/>
      <c r="D155" s="88"/>
      <c r="E155" s="88"/>
      <c r="F155" s="88"/>
      <c r="G155" s="88"/>
      <c r="I155" s="89"/>
      <c r="J155" s="57"/>
      <c r="K155" s="57"/>
      <c r="L155" s="57"/>
      <c r="M155" s="57"/>
      <c r="N155" s="57"/>
      <c r="O155" s="57"/>
      <c r="P155" s="57"/>
      <c r="Q155" s="57"/>
      <c r="R155" s="57"/>
      <c r="S155" s="57"/>
      <c r="T155" s="57"/>
      <c r="U155" s="57"/>
      <c r="V155" s="57"/>
      <c r="W155" s="57"/>
      <c r="X155" s="57"/>
    </row>
    <row r="156" spans="1:25" ht="10.95" customHeight="1" x14ac:dyDescent="0.4">
      <c r="A156" s="171" t="s">
        <v>157</v>
      </c>
      <c r="B156" s="86"/>
      <c r="C156" s="86"/>
      <c r="D156" s="86"/>
      <c r="E156" s="86"/>
      <c r="F156" s="86"/>
      <c r="G156" s="86"/>
      <c r="I156" s="86"/>
      <c r="J156" s="64"/>
      <c r="K156" s="64"/>
      <c r="L156" s="64"/>
      <c r="M156" s="64"/>
      <c r="N156" s="64"/>
      <c r="O156" s="64"/>
      <c r="P156" s="64"/>
      <c r="Q156" s="64"/>
      <c r="R156" s="64"/>
      <c r="S156" s="64"/>
      <c r="T156" s="64"/>
      <c r="U156" s="64"/>
      <c r="V156" s="64"/>
      <c r="W156" s="64"/>
      <c r="X156" s="64"/>
    </row>
    <row r="157" spans="1:25" ht="10.95" customHeight="1" x14ac:dyDescent="0.4">
      <c r="A157" s="85"/>
      <c r="B157" s="86"/>
      <c r="C157" s="86"/>
      <c r="D157" s="86"/>
      <c r="E157" s="86"/>
      <c r="F157" s="86"/>
      <c r="G157" s="86"/>
      <c r="I157" s="86"/>
      <c r="J157" s="86"/>
      <c r="K157" s="86"/>
      <c r="L157" s="86"/>
      <c r="M157" s="86"/>
      <c r="N157" s="86"/>
      <c r="O157" s="86"/>
      <c r="P157" s="86"/>
      <c r="Q157" s="86"/>
      <c r="R157" s="86"/>
      <c r="S157" s="86"/>
      <c r="T157" s="86"/>
      <c r="U157" s="86"/>
      <c r="V157" s="86"/>
      <c r="W157" s="86"/>
      <c r="X157" s="86"/>
    </row>
    <row r="158" spans="1:25" ht="10.5" customHeight="1" x14ac:dyDescent="0.4">
      <c r="A158" s="170" t="s">
        <v>160</v>
      </c>
      <c r="B158" s="86"/>
      <c r="C158" s="86"/>
      <c r="D158" s="86"/>
      <c r="E158" s="86"/>
      <c r="F158" s="86"/>
      <c r="G158" s="86"/>
      <c r="I158" s="86"/>
      <c r="J158" s="86"/>
      <c r="K158" s="86"/>
      <c r="L158" s="86"/>
      <c r="M158" s="86"/>
      <c r="N158" s="86"/>
      <c r="O158" s="86"/>
      <c r="P158" s="86"/>
      <c r="Q158" s="86"/>
      <c r="R158" s="86"/>
      <c r="S158" s="86"/>
      <c r="T158" s="86"/>
      <c r="U158" s="86"/>
      <c r="V158" s="86"/>
      <c r="W158" s="86"/>
      <c r="X158" s="86"/>
    </row>
    <row r="159" spans="1:25" ht="13.5" customHeight="1" x14ac:dyDescent="0.4">
      <c r="A159" s="170" t="s">
        <v>222</v>
      </c>
      <c r="B159" s="86"/>
      <c r="C159" s="86"/>
      <c r="D159" s="86"/>
      <c r="E159" s="86"/>
      <c r="F159" s="86"/>
      <c r="G159" s="86"/>
      <c r="I159" s="86"/>
      <c r="J159" s="86"/>
      <c r="K159" s="86"/>
      <c r="L159" s="86"/>
      <c r="M159" s="86"/>
      <c r="N159" s="86"/>
      <c r="O159" s="86"/>
      <c r="P159" s="86"/>
      <c r="Q159" s="86"/>
      <c r="R159" s="86"/>
      <c r="S159" s="86"/>
      <c r="T159" s="86"/>
      <c r="U159" s="86"/>
      <c r="V159" s="86"/>
      <c r="W159" s="86"/>
      <c r="X159" s="86"/>
    </row>
    <row r="160" spans="1:25" s="11" customFormat="1" ht="13.5" customHeight="1" x14ac:dyDescent="0.4">
      <c r="A160" s="85"/>
      <c r="B160" s="86"/>
      <c r="C160" s="86"/>
      <c r="D160" s="86"/>
      <c r="E160" s="86"/>
      <c r="F160" s="86"/>
      <c r="G160" s="86"/>
      <c r="H160"/>
      <c r="I160" s="86"/>
      <c r="J160" s="86"/>
      <c r="K160" s="86"/>
      <c r="L160" s="86"/>
      <c r="M160" s="86"/>
      <c r="N160" s="120"/>
      <c r="O160" s="120"/>
      <c r="P160" s="86"/>
      <c r="Q160" s="86"/>
      <c r="R160" s="86"/>
      <c r="S160" s="86"/>
      <c r="T160" s="86"/>
      <c r="U160" s="86"/>
      <c r="V160" s="86"/>
      <c r="W160" s="86"/>
      <c r="X160" s="86"/>
      <c r="Y160" s="155"/>
    </row>
    <row r="161" spans="1:25" s="59" customFormat="1" ht="24.75" customHeight="1" x14ac:dyDescent="0.4">
      <c r="A161" s="172" t="s">
        <v>223</v>
      </c>
      <c r="B161" s="172"/>
      <c r="C161" s="172"/>
      <c r="D161" s="172"/>
      <c r="E161" s="172"/>
      <c r="F161" s="172"/>
      <c r="G161" s="172"/>
      <c r="H161" s="172"/>
      <c r="I161" s="172"/>
      <c r="J161" s="172"/>
      <c r="K161" s="86"/>
      <c r="L161" s="86"/>
      <c r="M161" s="86"/>
      <c r="N161" s="86"/>
      <c r="O161" s="86"/>
      <c r="P161" s="86"/>
      <c r="Q161" s="86"/>
      <c r="R161" s="86"/>
      <c r="S161" s="86"/>
      <c r="T161" s="86"/>
      <c r="U161" s="3"/>
      <c r="V161" s="3"/>
      <c r="W161" s="3"/>
      <c r="X161" s="3"/>
      <c r="Y161" s="155"/>
    </row>
    <row r="162" spans="1:25" x14ac:dyDescent="0.4">
      <c r="A162" s="172"/>
      <c r="B162" s="172"/>
      <c r="C162" s="172"/>
      <c r="D162" s="172"/>
      <c r="E162" s="172"/>
      <c r="F162" s="172"/>
      <c r="G162" s="172"/>
      <c r="H162" s="172"/>
      <c r="I162" s="172"/>
      <c r="J162" s="172"/>
      <c r="K162" s="11"/>
      <c r="L162" s="11"/>
      <c r="M162" s="11"/>
      <c r="N162" s="108"/>
      <c r="O162" s="108"/>
      <c r="P162" s="108"/>
      <c r="Q162" s="108"/>
      <c r="R162" s="108"/>
      <c r="S162" s="108"/>
      <c r="T162" s="108"/>
      <c r="U162" s="108"/>
      <c r="V162" s="108"/>
      <c r="W162" s="108"/>
      <c r="X162" s="108"/>
    </row>
    <row r="163" spans="1:25" x14ac:dyDescent="0.4">
      <c r="A163" s="172"/>
      <c r="B163" s="172"/>
      <c r="C163" s="172"/>
      <c r="D163" s="172"/>
      <c r="E163" s="172"/>
      <c r="F163" s="172"/>
      <c r="G163" s="172"/>
      <c r="H163" s="172"/>
      <c r="I163" s="172"/>
      <c r="J163" s="172"/>
    </row>
    <row r="164" spans="1:25" x14ac:dyDescent="0.4">
      <c r="A164" s="59"/>
    </row>
  </sheetData>
  <sortState xmlns:xlrd2="http://schemas.microsoft.com/office/spreadsheetml/2017/richdata2" ref="A114:A124">
    <sortCondition ref="A113"/>
  </sortState>
  <mergeCells count="16">
    <mergeCell ref="A161:J163"/>
    <mergeCell ref="L2:T2"/>
    <mergeCell ref="U2:X2"/>
    <mergeCell ref="A146:B146"/>
    <mergeCell ref="A147:B147"/>
    <mergeCell ref="A83:B83"/>
    <mergeCell ref="A144:C144"/>
    <mergeCell ref="A80:B80"/>
    <mergeCell ref="A81:B81"/>
    <mergeCell ref="A7:B7"/>
    <mergeCell ref="A66:B66"/>
    <mergeCell ref="A68:E68"/>
    <mergeCell ref="A142:B142"/>
    <mergeCell ref="A2:A3"/>
    <mergeCell ref="B2:B3"/>
    <mergeCell ref="C2:K2"/>
  </mergeCells>
  <pageMargins left="0.25" right="0.25" top="1" bottom="0.75" header="0.3" footer="0.3"/>
  <pageSetup scale="74" fitToHeight="0" orientation="landscape" r:id="rId1"/>
  <headerFooter>
    <oddHeader xml:space="preserve">&amp;C&amp;"-,Bold"&amp;12Texas Board of Nursing
2020 Enrollment, Graduation, and Admissions
Professional Nursing Programs&amp;"-,Regular"&amp;10
</oddHeader>
    <oddFooter>&amp;L&amp;D&amp;CPrepared by Texas Center for Nursing Workforce Studies&amp;R&amp;P of &amp;N</oddFooter>
  </headerFooter>
  <rowBreaks count="4" manualBreakCount="4">
    <brk id="25" max="21" man="1"/>
    <brk id="46" max="21" man="1"/>
    <brk id="101" max="21" man="1"/>
    <brk id="123" max="2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2021</vt:lpstr>
      <vt:lpstr>'2021'!Print_Area</vt:lpstr>
      <vt:lpstr>'2021'!Print_Titles</vt:lpstr>
    </vt:vector>
  </TitlesOfParts>
  <Company>DSHS</Company>
  <LinksUpToDate>false</LinksUpToDate>
  <SharedDoc>false</SharedDoc>
  <HyperlinkBase>http://www.dshs.state.tx.us/chs/cnws/EducReports.shtm#Professional</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2013 RN Enrollment, Graduation, &amp; Admissions Spreadsheet</dc:title>
  <dc:creator>Texas Department of State Health Services</dc:creator>
  <dc:description>http://www.dshs.state.tx.us/chs/cnws/EducReports.shtm#Professional</dc:description>
  <cp:lastModifiedBy>Campbell,Cate (DSHS)</cp:lastModifiedBy>
  <cp:lastPrinted>2018-03-20T16:17:13Z</cp:lastPrinted>
  <dcterms:created xsi:type="dcterms:W3CDTF">2012-01-19T17:10:25Z</dcterms:created>
  <dcterms:modified xsi:type="dcterms:W3CDTF">2022-03-07T15:36:24Z</dcterms:modified>
</cp:coreProperties>
</file>